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26"/>
  </bookViews>
  <sheets>
    <sheet name="8-9 лет(М)" sheetId="4" r:id="rId1"/>
    <sheet name="8-9 лет(Ж)" sheetId="5" r:id="rId2"/>
    <sheet name="10-11 лет(м)" sheetId="6" r:id="rId3"/>
    <sheet name="10-11 лет(Ж)" sheetId="7" r:id="rId4"/>
    <sheet name="12-13 лет(М)" sheetId="8" r:id="rId5"/>
    <sheet name="12-13 лет(Ж)" sheetId="9" r:id="rId6"/>
    <sheet name="14-15 лет(М)" sheetId="10" r:id="rId7"/>
    <sheet name="14-15 лет(Ж)" sheetId="11" r:id="rId8"/>
    <sheet name="16-18 лет(М)" sheetId="12" r:id="rId9"/>
    <sheet name="16-18 лет(Ж)" sheetId="13" r:id="rId10"/>
  </sheets>
  <externalReferences>
    <externalReference r:id="rId11"/>
    <externalReference r:id="rId12"/>
    <externalReference r:id="rId13"/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AI17" i="13" l="1"/>
  <c r="AH17" i="13"/>
  <c r="AN10" i="13"/>
  <c r="AM10" i="13"/>
  <c r="AK10" i="13"/>
  <c r="AI10" i="13"/>
  <c r="AF10" i="13"/>
  <c r="AK9" i="13"/>
  <c r="AJ9" i="13"/>
  <c r="AM9" i="13" s="1"/>
  <c r="AF9" i="13"/>
  <c r="AK8" i="13"/>
  <c r="AI8" i="13"/>
  <c r="AJ8" i="13" s="1"/>
  <c r="AF8" i="13"/>
  <c r="AK7" i="13"/>
  <c r="AI7" i="13"/>
  <c r="AJ7" i="13" s="1"/>
  <c r="AF7" i="13"/>
  <c r="AK6" i="13"/>
  <c r="AI6" i="13"/>
  <c r="AJ6" i="13" s="1"/>
  <c r="AF6" i="13"/>
  <c r="AI18" i="12"/>
  <c r="AH18" i="12"/>
  <c r="AN11" i="12"/>
  <c r="AM11" i="12"/>
  <c r="AK11" i="12"/>
  <c r="AI11" i="12"/>
  <c r="AF11" i="12"/>
  <c r="AK10" i="12"/>
  <c r="AJ10" i="12"/>
  <c r="AM10" i="12" s="1"/>
  <c r="AF10" i="12"/>
  <c r="AK9" i="12"/>
  <c r="AI9" i="12"/>
  <c r="AJ9" i="12" s="1"/>
  <c r="AF9" i="12"/>
  <c r="AK8" i="12"/>
  <c r="AI8" i="12"/>
  <c r="AJ8" i="12" s="1"/>
  <c r="AF8" i="12"/>
  <c r="AK7" i="12"/>
  <c r="AI7" i="12"/>
  <c r="AJ7" i="12" s="1"/>
  <c r="AF7" i="12"/>
  <c r="AK6" i="12"/>
  <c r="AI6" i="12"/>
  <c r="AJ6" i="12" s="1"/>
  <c r="AF6" i="12"/>
  <c r="AI21" i="11"/>
  <c r="AH21" i="11"/>
  <c r="AK14" i="11"/>
  <c r="AJ14" i="11"/>
  <c r="AF14" i="11"/>
  <c r="AK13" i="11"/>
  <c r="AJ13" i="11"/>
  <c r="AF13" i="11"/>
  <c r="AK12" i="11"/>
  <c r="AI12" i="11"/>
  <c r="AJ12" i="11" s="1"/>
  <c r="AF12" i="11"/>
  <c r="AK11" i="11"/>
  <c r="AI11" i="11" s="1"/>
  <c r="AJ11" i="11" s="1"/>
  <c r="AF11" i="11"/>
  <c r="AK10" i="11"/>
  <c r="AI10" i="11"/>
  <c r="AJ10" i="11" s="1"/>
  <c r="AF10" i="11"/>
  <c r="AK9" i="11"/>
  <c r="AI9" i="11" s="1"/>
  <c r="AJ9" i="11" s="1"/>
  <c r="AF9" i="11"/>
  <c r="AK8" i="11"/>
  <c r="AI8" i="11"/>
  <c r="AJ8" i="11" s="1"/>
  <c r="AF8" i="11"/>
  <c r="AK7" i="11"/>
  <c r="AI7" i="11" s="1"/>
  <c r="AJ7" i="11" s="1"/>
  <c r="AF7" i="11"/>
  <c r="AK6" i="11"/>
  <c r="AI6" i="11"/>
  <c r="AJ6" i="11" s="1"/>
  <c r="AF6" i="11"/>
  <c r="AI26" i="10"/>
  <c r="AH26" i="10"/>
  <c r="AN19" i="10"/>
  <c r="AM19" i="10"/>
  <c r="AK19" i="10"/>
  <c r="AI19" i="10"/>
  <c r="AF19" i="10"/>
  <c r="AK18" i="10"/>
  <c r="AJ18" i="10"/>
  <c r="AF18" i="10"/>
  <c r="AK17" i="10"/>
  <c r="AJ17" i="10"/>
  <c r="AF17" i="10"/>
  <c r="AK16" i="10"/>
  <c r="AJ16" i="10"/>
  <c r="AF16" i="10"/>
  <c r="AK15" i="10"/>
  <c r="AI15" i="10"/>
  <c r="AJ15" i="10" s="1"/>
  <c r="AF15" i="10"/>
  <c r="AK14" i="10"/>
  <c r="AI14" i="10"/>
  <c r="AJ14" i="10" s="1"/>
  <c r="AF14" i="10"/>
  <c r="AK13" i="10"/>
  <c r="AI13" i="10"/>
  <c r="AJ13" i="10" s="1"/>
  <c r="AF13" i="10"/>
  <c r="AK12" i="10"/>
  <c r="AI12" i="10"/>
  <c r="AJ12" i="10" s="1"/>
  <c r="AF12" i="10"/>
  <c r="AK11" i="10"/>
  <c r="AI11" i="10"/>
  <c r="AJ11" i="10" s="1"/>
  <c r="AF11" i="10"/>
  <c r="AK10" i="10"/>
  <c r="AI10" i="10"/>
  <c r="AJ10" i="10" s="1"/>
  <c r="AF10" i="10"/>
  <c r="AK9" i="10"/>
  <c r="AI9" i="10"/>
  <c r="AJ9" i="10" s="1"/>
  <c r="AF9" i="10"/>
  <c r="AK8" i="10"/>
  <c r="AI8" i="10"/>
  <c r="AJ8" i="10" s="1"/>
  <c r="AF8" i="10"/>
  <c r="AK7" i="10"/>
  <c r="AI7" i="10"/>
  <c r="AJ7" i="10" s="1"/>
  <c r="AF7" i="10"/>
  <c r="AK6" i="10"/>
  <c r="AI6" i="10"/>
  <c r="AJ6" i="10" s="1"/>
  <c r="AF6" i="10"/>
  <c r="AI35" i="9"/>
  <c r="AH35" i="9"/>
  <c r="AN28" i="9"/>
  <c r="AM28" i="9"/>
  <c r="AK28" i="9"/>
  <c r="AI28" i="9"/>
  <c r="AF28" i="9"/>
  <c r="AK27" i="9"/>
  <c r="AJ27" i="9"/>
  <c r="AM27" i="9" s="1"/>
  <c r="AF27" i="9"/>
  <c r="AK26" i="9"/>
  <c r="AJ26" i="9"/>
  <c r="AF26" i="9"/>
  <c r="AK25" i="9"/>
  <c r="AJ25" i="9"/>
  <c r="AF25" i="9"/>
  <c r="AK24" i="9"/>
  <c r="AJ24" i="9"/>
  <c r="AF24" i="9"/>
  <c r="AK23" i="9"/>
  <c r="AJ23" i="9"/>
  <c r="AF23" i="9"/>
  <c r="AK22" i="9"/>
  <c r="AJ22" i="9"/>
  <c r="AF22" i="9"/>
  <c r="AK21" i="9"/>
  <c r="AJ21" i="9"/>
  <c r="AF21" i="9"/>
  <c r="AK20" i="9"/>
  <c r="AI20" i="9"/>
  <c r="AJ20" i="9" s="1"/>
  <c r="AF20" i="9"/>
  <c r="AK19" i="9"/>
  <c r="AI19" i="9" s="1"/>
  <c r="AJ19" i="9" s="1"/>
  <c r="AF19" i="9"/>
  <c r="AK18" i="9"/>
  <c r="AI18" i="9" s="1"/>
  <c r="AJ18" i="9" s="1"/>
  <c r="AF18" i="9"/>
  <c r="AK17" i="9"/>
  <c r="AI17" i="9"/>
  <c r="AJ17" i="9" s="1"/>
  <c r="AF17" i="9"/>
  <c r="AK16" i="9"/>
  <c r="AI16" i="9" s="1"/>
  <c r="AJ16" i="9" s="1"/>
  <c r="AF16" i="9"/>
  <c r="AK15" i="9"/>
  <c r="AI15" i="9" s="1"/>
  <c r="AJ15" i="9" s="1"/>
  <c r="AF15" i="9"/>
  <c r="AK14" i="9"/>
  <c r="AI14" i="9" s="1"/>
  <c r="AJ14" i="9" s="1"/>
  <c r="AF14" i="9"/>
  <c r="AK13" i="9"/>
  <c r="AI13" i="9" s="1"/>
  <c r="AJ13" i="9" s="1"/>
  <c r="AF13" i="9"/>
  <c r="AK12" i="9"/>
  <c r="AI12" i="9"/>
  <c r="AJ12" i="9" s="1"/>
  <c r="AF12" i="9"/>
  <c r="AK11" i="9"/>
  <c r="AI11" i="9" s="1"/>
  <c r="AJ11" i="9" s="1"/>
  <c r="AF11" i="9"/>
  <c r="AK10" i="9"/>
  <c r="AI10" i="9" s="1"/>
  <c r="AJ10" i="9" s="1"/>
  <c r="AF10" i="9"/>
  <c r="AK9" i="9"/>
  <c r="AI9" i="9" s="1"/>
  <c r="AJ9" i="9" s="1"/>
  <c r="AF9" i="9"/>
  <c r="AK8" i="9"/>
  <c r="AI8" i="9"/>
  <c r="AJ8" i="9" s="1"/>
  <c r="AF8" i="9"/>
  <c r="AK7" i="9"/>
  <c r="AI7" i="9" s="1"/>
  <c r="AJ7" i="9" s="1"/>
  <c r="AF7" i="9"/>
  <c r="AK6" i="9"/>
  <c r="AI6" i="9" s="1"/>
  <c r="AJ6" i="9" s="1"/>
  <c r="AF6" i="9"/>
  <c r="AI41" i="8"/>
  <c r="AH41" i="8"/>
  <c r="AN34" i="8"/>
  <c r="AM34" i="8"/>
  <c r="AK34" i="8"/>
  <c r="AI34" i="8"/>
  <c r="AF34" i="8"/>
  <c r="AK33" i="8"/>
  <c r="AJ33" i="8"/>
  <c r="AF33" i="8"/>
  <c r="AK32" i="8"/>
  <c r="AJ32" i="8"/>
  <c r="AF32" i="8"/>
  <c r="AK31" i="8"/>
  <c r="AJ31" i="8"/>
  <c r="AF31" i="8"/>
  <c r="AK30" i="8"/>
  <c r="AJ30" i="8"/>
  <c r="AF30" i="8"/>
  <c r="AK29" i="8"/>
  <c r="AJ29" i="8"/>
  <c r="AF29" i="8"/>
  <c r="AK28" i="8"/>
  <c r="AJ28" i="8"/>
  <c r="AF28" i="8"/>
  <c r="AK27" i="8"/>
  <c r="AI27" i="8"/>
  <c r="AJ27" i="8" s="1"/>
  <c r="AF27" i="8"/>
  <c r="AK26" i="8"/>
  <c r="AI26" i="8"/>
  <c r="AJ26" i="8" s="1"/>
  <c r="AF26" i="8"/>
  <c r="AK25" i="8"/>
  <c r="AI25" i="8"/>
  <c r="AJ25" i="8" s="1"/>
  <c r="AF25" i="8"/>
  <c r="AK24" i="8"/>
  <c r="AI24" i="8" s="1"/>
  <c r="AJ24" i="8" s="1"/>
  <c r="AF24" i="8"/>
  <c r="AK23" i="8"/>
  <c r="AI23" i="8" s="1"/>
  <c r="AJ23" i="8" s="1"/>
  <c r="AF23" i="8"/>
  <c r="AK22" i="8"/>
  <c r="AI22" i="8"/>
  <c r="AJ22" i="8" s="1"/>
  <c r="AF22" i="8"/>
  <c r="AK21" i="8"/>
  <c r="AI21" i="8" s="1"/>
  <c r="AJ21" i="8" s="1"/>
  <c r="AF21" i="8"/>
  <c r="AK20" i="8"/>
  <c r="AI20" i="8" s="1"/>
  <c r="AJ20" i="8" s="1"/>
  <c r="AF20" i="8"/>
  <c r="AK19" i="8"/>
  <c r="AI19" i="8" s="1"/>
  <c r="AJ19" i="8" s="1"/>
  <c r="AF19" i="8"/>
  <c r="AK18" i="8"/>
  <c r="AI18" i="8" s="1"/>
  <c r="AJ18" i="8" s="1"/>
  <c r="AF18" i="8"/>
  <c r="AK17" i="8"/>
  <c r="AI17" i="8" s="1"/>
  <c r="AJ17" i="8" s="1"/>
  <c r="AF17" i="8"/>
  <c r="AK16" i="8"/>
  <c r="AI16" i="8" s="1"/>
  <c r="AJ16" i="8" s="1"/>
  <c r="AF16" i="8"/>
  <c r="AK15" i="8"/>
  <c r="AI15" i="8" s="1"/>
  <c r="AJ15" i="8" s="1"/>
  <c r="AF15" i="8"/>
  <c r="AK14" i="8"/>
  <c r="AI14" i="8" s="1"/>
  <c r="AJ14" i="8" s="1"/>
  <c r="AF14" i="8"/>
  <c r="AK13" i="8"/>
  <c r="AI13" i="8"/>
  <c r="AJ13" i="8" s="1"/>
  <c r="AF13" i="8"/>
  <c r="AK12" i="8"/>
  <c r="AI12" i="8" s="1"/>
  <c r="AJ12" i="8" s="1"/>
  <c r="AF12" i="8"/>
  <c r="AK11" i="8"/>
  <c r="AI11" i="8" s="1"/>
  <c r="AJ11" i="8" s="1"/>
  <c r="AF11" i="8"/>
  <c r="AK10" i="8"/>
  <c r="AI10" i="8" s="1"/>
  <c r="AJ10" i="8" s="1"/>
  <c r="AF10" i="8"/>
  <c r="AK9" i="8"/>
  <c r="AI9" i="8" s="1"/>
  <c r="AJ9" i="8" s="1"/>
  <c r="AF9" i="8"/>
  <c r="AK8" i="8"/>
  <c r="AI8" i="8" s="1"/>
  <c r="AJ8" i="8" s="1"/>
  <c r="AF8" i="8"/>
  <c r="AK7" i="8"/>
  <c r="AI7" i="8" s="1"/>
  <c r="AJ7" i="8" s="1"/>
  <c r="AF7" i="8"/>
  <c r="AK6" i="8"/>
  <c r="AI6" i="8"/>
  <c r="AJ6" i="8" s="1"/>
  <c r="AF6" i="8"/>
  <c r="AM7" i="13" l="1"/>
  <c r="AN7" i="13"/>
  <c r="AM6" i="13"/>
  <c r="AN6" i="13"/>
  <c r="AM8" i="13"/>
  <c r="AN8" i="13"/>
  <c r="AN9" i="13"/>
  <c r="AM6" i="12"/>
  <c r="AN6" i="12"/>
  <c r="AM8" i="12"/>
  <c r="AN8" i="12"/>
  <c r="AM7" i="12"/>
  <c r="AN7" i="12"/>
  <c r="AM9" i="12"/>
  <c r="AN9" i="12"/>
  <c r="AN10" i="12"/>
  <c r="AM7" i="11"/>
  <c r="AN7" i="11"/>
  <c r="AM9" i="11"/>
  <c r="AN9" i="11"/>
  <c r="AM11" i="11"/>
  <c r="AN11" i="11"/>
  <c r="AM13" i="11"/>
  <c r="AN13" i="11"/>
  <c r="AM6" i="11"/>
  <c r="AN6" i="11"/>
  <c r="AM8" i="11"/>
  <c r="AN8" i="11"/>
  <c r="AM10" i="11"/>
  <c r="AN10" i="11"/>
  <c r="AM12" i="11"/>
  <c r="AN12" i="11"/>
  <c r="AM14" i="11"/>
  <c r="AN14" i="11"/>
  <c r="AM7" i="10"/>
  <c r="AN7" i="10"/>
  <c r="AM9" i="10"/>
  <c r="AN9" i="10"/>
  <c r="AM11" i="10"/>
  <c r="AN11" i="10"/>
  <c r="AM13" i="10"/>
  <c r="AN13" i="10"/>
  <c r="AM15" i="10"/>
  <c r="AN15" i="10"/>
  <c r="AM17" i="10"/>
  <c r="AN17" i="10"/>
  <c r="AM6" i="10"/>
  <c r="AN6" i="10"/>
  <c r="AM8" i="10"/>
  <c r="AN8" i="10"/>
  <c r="AM10" i="10"/>
  <c r="AN10" i="10"/>
  <c r="AM12" i="10"/>
  <c r="AN12" i="10"/>
  <c r="AM14" i="10"/>
  <c r="AN14" i="10"/>
  <c r="AM16" i="10"/>
  <c r="AN16" i="10"/>
  <c r="AM18" i="10"/>
  <c r="AN18" i="10"/>
  <c r="AM6" i="9"/>
  <c r="AN6" i="9"/>
  <c r="AM7" i="9"/>
  <c r="AN7" i="9"/>
  <c r="AM8" i="9"/>
  <c r="AN8" i="9"/>
  <c r="AM13" i="9"/>
  <c r="AN13" i="9"/>
  <c r="AM14" i="9"/>
  <c r="AN14" i="9"/>
  <c r="AM15" i="9"/>
  <c r="AN15" i="9"/>
  <c r="AM16" i="9"/>
  <c r="AN16" i="9"/>
  <c r="AM17" i="9"/>
  <c r="AN17" i="9"/>
  <c r="AM21" i="9"/>
  <c r="AN21" i="9"/>
  <c r="AM23" i="9"/>
  <c r="AN23" i="9"/>
  <c r="AM25" i="9"/>
  <c r="AN25" i="9"/>
  <c r="AM9" i="9"/>
  <c r="AN9" i="9"/>
  <c r="AM10" i="9"/>
  <c r="AN10" i="9"/>
  <c r="AM11" i="9"/>
  <c r="AN11" i="9"/>
  <c r="AM12" i="9"/>
  <c r="AN12" i="9"/>
  <c r="AM18" i="9"/>
  <c r="AN18" i="9"/>
  <c r="AM19" i="9"/>
  <c r="AN19" i="9"/>
  <c r="AM20" i="9"/>
  <c r="AN20" i="9"/>
  <c r="AM22" i="9"/>
  <c r="AN22" i="9"/>
  <c r="AM24" i="9"/>
  <c r="AN24" i="9"/>
  <c r="AM26" i="9"/>
  <c r="AN26" i="9"/>
  <c r="AN27" i="9"/>
  <c r="AM6" i="8"/>
  <c r="AN6" i="8"/>
  <c r="AM14" i="8"/>
  <c r="AN14" i="8"/>
  <c r="AM15" i="8"/>
  <c r="AN15" i="8"/>
  <c r="AM16" i="8"/>
  <c r="AN16" i="8"/>
  <c r="AM17" i="8"/>
  <c r="AN17" i="8"/>
  <c r="AM18" i="8"/>
  <c r="AN18" i="8"/>
  <c r="AM19" i="8"/>
  <c r="AN19" i="8"/>
  <c r="AM20" i="8"/>
  <c r="AN20" i="8"/>
  <c r="AM21" i="8"/>
  <c r="AN21" i="8"/>
  <c r="AM22" i="8"/>
  <c r="AN22" i="8"/>
  <c r="AM26" i="8"/>
  <c r="AN26" i="8"/>
  <c r="AM28" i="8"/>
  <c r="AN28" i="8"/>
  <c r="AM30" i="8"/>
  <c r="AN30" i="8"/>
  <c r="AM32" i="8"/>
  <c r="AN32" i="8"/>
  <c r="AM7" i="8"/>
  <c r="AN7" i="8"/>
  <c r="AM8" i="8"/>
  <c r="AN8" i="8"/>
  <c r="AM9" i="8"/>
  <c r="AN9" i="8"/>
  <c r="AM10" i="8"/>
  <c r="AN10" i="8"/>
  <c r="AM11" i="8"/>
  <c r="AN11" i="8"/>
  <c r="AM12" i="8"/>
  <c r="AN12" i="8"/>
  <c r="AM13" i="8"/>
  <c r="AN13" i="8"/>
  <c r="AM23" i="8"/>
  <c r="AN23" i="8"/>
  <c r="AM24" i="8"/>
  <c r="AN24" i="8"/>
  <c r="AM25" i="8"/>
  <c r="AN25" i="8"/>
  <c r="AM27" i="8"/>
  <c r="AN27" i="8"/>
  <c r="AM29" i="8"/>
  <c r="AN29" i="8"/>
  <c r="AM31" i="8"/>
  <c r="AN31" i="8"/>
  <c r="AM33" i="8"/>
  <c r="AN33" i="8"/>
  <c r="AI40" i="7"/>
  <c r="AH40" i="7"/>
  <c r="AN33" i="7"/>
  <c r="AM33" i="7"/>
  <c r="AK33" i="7"/>
  <c r="AI33" i="7"/>
  <c r="AF33" i="7"/>
  <c r="AK32" i="7"/>
  <c r="AJ32" i="7"/>
  <c r="AF32" i="7"/>
  <c r="AK31" i="7"/>
  <c r="AJ31" i="7"/>
  <c r="AF31" i="7"/>
  <c r="AK30" i="7"/>
  <c r="AI30" i="7"/>
  <c r="AJ30" i="7" s="1"/>
  <c r="AF30" i="7"/>
  <c r="AK29" i="7"/>
  <c r="AI29" i="7"/>
  <c r="AJ29" i="7" s="1"/>
  <c r="AF29" i="7"/>
  <c r="AK28" i="7"/>
  <c r="AI28" i="7"/>
  <c r="AJ28" i="7" s="1"/>
  <c r="AF28" i="7"/>
  <c r="AK27" i="7"/>
  <c r="AI27" i="7"/>
  <c r="AJ27" i="7" s="1"/>
  <c r="AF27" i="7"/>
  <c r="AK26" i="7"/>
  <c r="AI26" i="7"/>
  <c r="AJ26" i="7" s="1"/>
  <c r="AF26" i="7"/>
  <c r="AK25" i="7"/>
  <c r="AI25" i="7"/>
  <c r="AJ25" i="7" s="1"/>
  <c r="AF25" i="7"/>
  <c r="AK24" i="7"/>
  <c r="AI24" i="7"/>
  <c r="AJ24" i="7" s="1"/>
  <c r="AF24" i="7"/>
  <c r="AK23" i="7"/>
  <c r="AI23" i="7"/>
  <c r="AJ23" i="7" s="1"/>
  <c r="AF23" i="7"/>
  <c r="AK22" i="7"/>
  <c r="AI22" i="7" s="1"/>
  <c r="AJ22" i="7" s="1"/>
  <c r="AF22" i="7"/>
  <c r="AK21" i="7"/>
  <c r="AI21" i="7" s="1"/>
  <c r="AJ21" i="7" s="1"/>
  <c r="AF21" i="7"/>
  <c r="AK20" i="7"/>
  <c r="AI20" i="7"/>
  <c r="AJ20" i="7" s="1"/>
  <c r="AF20" i="7"/>
  <c r="AK19" i="7"/>
  <c r="AI19" i="7" s="1"/>
  <c r="AJ19" i="7" s="1"/>
  <c r="AF19" i="7"/>
  <c r="AK18" i="7"/>
  <c r="AI18" i="7" s="1"/>
  <c r="AJ18" i="7" s="1"/>
  <c r="AF18" i="7"/>
  <c r="AK17" i="7"/>
  <c r="AI17" i="7" s="1"/>
  <c r="AJ17" i="7" s="1"/>
  <c r="AF17" i="7"/>
  <c r="AK16" i="7"/>
  <c r="AI16" i="7" s="1"/>
  <c r="AJ16" i="7" s="1"/>
  <c r="AF16" i="7"/>
  <c r="AK15" i="7"/>
  <c r="AI15" i="7" s="1"/>
  <c r="AJ15" i="7" s="1"/>
  <c r="AF15" i="7"/>
  <c r="AK14" i="7"/>
  <c r="AI14" i="7" s="1"/>
  <c r="AJ14" i="7" s="1"/>
  <c r="AF14" i="7"/>
  <c r="AK13" i="7"/>
  <c r="AI13" i="7" s="1"/>
  <c r="AJ13" i="7" s="1"/>
  <c r="AF13" i="7"/>
  <c r="AK12" i="7"/>
  <c r="AI12" i="7" s="1"/>
  <c r="AJ12" i="7" s="1"/>
  <c r="AF12" i="7"/>
  <c r="AK11" i="7"/>
  <c r="AI11" i="7"/>
  <c r="AJ11" i="7" s="1"/>
  <c r="AF11" i="7"/>
  <c r="AK10" i="7"/>
  <c r="AI10" i="7" s="1"/>
  <c r="AJ10" i="7" s="1"/>
  <c r="AF10" i="7"/>
  <c r="AK9" i="7"/>
  <c r="AI9" i="7" s="1"/>
  <c r="AJ9" i="7" s="1"/>
  <c r="AF9" i="7"/>
  <c r="AK8" i="7"/>
  <c r="AI8" i="7" s="1"/>
  <c r="AJ8" i="7" s="1"/>
  <c r="AF8" i="7"/>
  <c r="AK7" i="7"/>
  <c r="AI7" i="7"/>
  <c r="AJ7" i="7" s="1"/>
  <c r="AF7" i="7"/>
  <c r="AK6" i="7"/>
  <c r="AI6" i="7" s="1"/>
  <c r="AJ6" i="7" s="1"/>
  <c r="AF6" i="7"/>
  <c r="AI44" i="6"/>
  <c r="AH44" i="6"/>
  <c r="AN37" i="6"/>
  <c r="AM37" i="6"/>
  <c r="AK37" i="6"/>
  <c r="AI37" i="6"/>
  <c r="AF37" i="6"/>
  <c r="AK36" i="6"/>
  <c r="AJ36" i="6"/>
  <c r="AM36" i="6" s="1"/>
  <c r="AF36" i="6"/>
  <c r="AK35" i="6"/>
  <c r="AJ35" i="6"/>
  <c r="AF35" i="6"/>
  <c r="AK34" i="6"/>
  <c r="AJ34" i="6"/>
  <c r="AF34" i="6"/>
  <c r="AK33" i="6"/>
  <c r="AJ33" i="6"/>
  <c r="AF33" i="6"/>
  <c r="AK32" i="6"/>
  <c r="AI32" i="6"/>
  <c r="AJ32" i="6" s="1"/>
  <c r="AF32" i="6"/>
  <c r="AK31" i="6"/>
  <c r="AI31" i="6"/>
  <c r="AJ31" i="6" s="1"/>
  <c r="AF31" i="6"/>
  <c r="AK30" i="6"/>
  <c r="AI30" i="6"/>
  <c r="AJ30" i="6" s="1"/>
  <c r="AF30" i="6"/>
  <c r="AK29" i="6"/>
  <c r="AI29" i="6"/>
  <c r="AJ29" i="6" s="1"/>
  <c r="AF29" i="6"/>
  <c r="AK28" i="6"/>
  <c r="AI28" i="6"/>
  <c r="AJ28" i="6" s="1"/>
  <c r="AF28" i="6"/>
  <c r="AK27" i="6"/>
  <c r="AI27" i="6"/>
  <c r="AJ27" i="6" s="1"/>
  <c r="AF27" i="6"/>
  <c r="AK26" i="6"/>
  <c r="AI26" i="6"/>
  <c r="AJ26" i="6" s="1"/>
  <c r="AF26" i="6"/>
  <c r="AK25" i="6"/>
  <c r="AI25" i="6" s="1"/>
  <c r="AJ25" i="6" s="1"/>
  <c r="AF25" i="6"/>
  <c r="AK24" i="6"/>
  <c r="AI24" i="6" s="1"/>
  <c r="AJ24" i="6" s="1"/>
  <c r="AF24" i="6"/>
  <c r="AK23" i="6"/>
  <c r="AI23" i="6"/>
  <c r="AJ23" i="6" s="1"/>
  <c r="AF23" i="6"/>
  <c r="AK22" i="6"/>
  <c r="AI22" i="6" s="1"/>
  <c r="AJ22" i="6" s="1"/>
  <c r="AF22" i="6"/>
  <c r="AK21" i="6"/>
  <c r="AI21" i="6" s="1"/>
  <c r="AJ21" i="6" s="1"/>
  <c r="AF21" i="6"/>
  <c r="AK20" i="6"/>
  <c r="AI20" i="6" s="1"/>
  <c r="AJ20" i="6" s="1"/>
  <c r="AF20" i="6"/>
  <c r="AK19" i="6"/>
  <c r="AI19" i="6" s="1"/>
  <c r="AJ19" i="6" s="1"/>
  <c r="AF19" i="6"/>
  <c r="AK18" i="6"/>
  <c r="AI18" i="6"/>
  <c r="AJ18" i="6" s="1"/>
  <c r="AF18" i="6"/>
  <c r="AK17" i="6"/>
  <c r="AI17" i="6" s="1"/>
  <c r="AJ17" i="6" s="1"/>
  <c r="AF17" i="6"/>
  <c r="AK16" i="6"/>
  <c r="AI16" i="6"/>
  <c r="AJ16" i="6" s="1"/>
  <c r="AF16" i="6"/>
  <c r="AK15" i="6"/>
  <c r="AI15" i="6" s="1"/>
  <c r="AJ15" i="6" s="1"/>
  <c r="AF15" i="6"/>
  <c r="AK14" i="6"/>
  <c r="AI14" i="6" s="1"/>
  <c r="AJ14" i="6" s="1"/>
  <c r="AF14" i="6"/>
  <c r="AK13" i="6"/>
  <c r="AI13" i="6" s="1"/>
  <c r="AJ13" i="6" s="1"/>
  <c r="AF13" i="6"/>
  <c r="AK12" i="6"/>
  <c r="AI12" i="6"/>
  <c r="AJ12" i="6" s="1"/>
  <c r="AF12" i="6"/>
  <c r="AK11" i="6"/>
  <c r="AI11" i="6" s="1"/>
  <c r="AJ11" i="6" s="1"/>
  <c r="AF11" i="6"/>
  <c r="AK10" i="6"/>
  <c r="AI10" i="6" s="1"/>
  <c r="AJ10" i="6" s="1"/>
  <c r="AF10" i="6"/>
  <c r="AK9" i="6"/>
  <c r="AI9" i="6" s="1"/>
  <c r="AJ9" i="6" s="1"/>
  <c r="AF9" i="6"/>
  <c r="AK8" i="6"/>
  <c r="AI8" i="6" s="1"/>
  <c r="AJ8" i="6" s="1"/>
  <c r="AF8" i="6"/>
  <c r="AK7" i="6"/>
  <c r="AI7" i="6" s="1"/>
  <c r="AJ7" i="6" s="1"/>
  <c r="AF7" i="6"/>
  <c r="AK6" i="6"/>
  <c r="AI6" i="6" s="1"/>
  <c r="AJ6" i="6" s="1"/>
  <c r="AF6" i="6"/>
  <c r="AM6" i="7" l="1"/>
  <c r="AN6" i="7"/>
  <c r="AM7" i="7"/>
  <c r="AN7" i="7"/>
  <c r="AM13" i="7"/>
  <c r="AN13" i="7"/>
  <c r="AM8" i="7"/>
  <c r="AN8" i="7"/>
  <c r="AM9" i="7"/>
  <c r="AN9" i="7"/>
  <c r="AM10" i="7"/>
  <c r="AN10" i="7"/>
  <c r="AM11" i="7"/>
  <c r="AN11" i="7"/>
  <c r="AM21" i="7"/>
  <c r="AN21" i="7"/>
  <c r="AM22" i="7"/>
  <c r="AN22" i="7"/>
  <c r="AM23" i="7"/>
  <c r="AN23" i="7"/>
  <c r="AM25" i="7"/>
  <c r="AN25" i="7"/>
  <c r="AM27" i="7"/>
  <c r="AN27" i="7"/>
  <c r="AM29" i="7"/>
  <c r="AN29" i="7"/>
  <c r="AM31" i="7"/>
  <c r="AN31" i="7"/>
  <c r="AM12" i="7"/>
  <c r="AN12" i="7"/>
  <c r="AM14" i="7"/>
  <c r="AN14" i="7"/>
  <c r="AM15" i="7"/>
  <c r="AN15" i="7"/>
  <c r="AM16" i="7"/>
  <c r="AN16" i="7"/>
  <c r="AM17" i="7"/>
  <c r="AN17" i="7"/>
  <c r="AM18" i="7"/>
  <c r="AN18" i="7"/>
  <c r="AM19" i="7"/>
  <c r="AN19" i="7"/>
  <c r="AM20" i="7"/>
  <c r="AN20" i="7"/>
  <c r="AM24" i="7"/>
  <c r="AN24" i="7"/>
  <c r="AM26" i="7"/>
  <c r="AN26" i="7"/>
  <c r="AM28" i="7"/>
  <c r="AN28" i="7"/>
  <c r="AM30" i="7"/>
  <c r="AN30" i="7"/>
  <c r="AM32" i="7"/>
  <c r="AN32" i="7"/>
  <c r="AM13" i="6"/>
  <c r="AN13" i="6"/>
  <c r="AM15" i="6"/>
  <c r="AN15" i="6"/>
  <c r="AM16" i="6"/>
  <c r="AN16" i="6"/>
  <c r="AM6" i="6"/>
  <c r="AN6" i="6"/>
  <c r="AM7" i="6"/>
  <c r="AN7" i="6"/>
  <c r="AM8" i="6"/>
  <c r="AN8" i="6"/>
  <c r="AM9" i="6"/>
  <c r="AN9" i="6"/>
  <c r="AM10" i="6"/>
  <c r="AN10" i="6"/>
  <c r="AM11" i="6"/>
  <c r="AN11" i="6"/>
  <c r="AM12" i="6"/>
  <c r="AN12" i="6"/>
  <c r="AM17" i="6"/>
  <c r="AN17" i="6"/>
  <c r="AM18" i="6"/>
  <c r="AN18" i="6"/>
  <c r="AM24" i="6"/>
  <c r="AN24" i="6"/>
  <c r="AM25" i="6"/>
  <c r="AN25" i="6"/>
  <c r="AM26" i="6"/>
  <c r="AN26" i="6"/>
  <c r="AM28" i="6"/>
  <c r="AN28" i="6"/>
  <c r="AM30" i="6"/>
  <c r="AN30" i="6"/>
  <c r="AM32" i="6"/>
  <c r="AN32" i="6"/>
  <c r="AM34" i="6"/>
  <c r="AN34" i="6"/>
  <c r="AM14" i="6"/>
  <c r="AN14" i="6"/>
  <c r="AM19" i="6"/>
  <c r="AN19" i="6"/>
  <c r="AM20" i="6"/>
  <c r="AN20" i="6"/>
  <c r="AM21" i="6"/>
  <c r="AN21" i="6"/>
  <c r="AM22" i="6"/>
  <c r="AN22" i="6"/>
  <c r="AM23" i="6"/>
  <c r="AN23" i="6"/>
  <c r="AM27" i="6"/>
  <c r="AN27" i="6"/>
  <c r="AM29" i="6"/>
  <c r="AN29" i="6"/>
  <c r="AM31" i="6"/>
  <c r="AN31" i="6"/>
  <c r="AM33" i="6"/>
  <c r="AN33" i="6"/>
  <c r="AM35" i="6"/>
  <c r="AN35" i="6"/>
  <c r="AN36" i="6"/>
  <c r="AN11" i="5"/>
  <c r="AM11" i="5"/>
  <c r="AK11" i="5"/>
  <c r="AI11" i="5"/>
  <c r="AF11" i="5"/>
  <c r="AK10" i="5"/>
  <c r="AI10" i="5"/>
  <c r="AJ10" i="5" s="1"/>
  <c r="AF10" i="5"/>
  <c r="AK9" i="5"/>
  <c r="AI9" i="5"/>
  <c r="AJ9" i="5" s="1"/>
  <c r="AF9" i="5"/>
  <c r="AK8" i="5"/>
  <c r="AI8" i="5"/>
  <c r="AJ8" i="5" s="1"/>
  <c r="AF8" i="5"/>
  <c r="AK7" i="5"/>
  <c r="AI7" i="5"/>
  <c r="AJ7" i="5" s="1"/>
  <c r="AF7" i="5"/>
  <c r="AK6" i="5"/>
  <c r="AI6" i="5"/>
  <c r="AJ6" i="5" s="1"/>
  <c r="AF6" i="5"/>
  <c r="AN9" i="4"/>
  <c r="AM9" i="4"/>
  <c r="AK9" i="4"/>
  <c r="AI9" i="4"/>
  <c r="AF9" i="4"/>
  <c r="AK8" i="4"/>
  <c r="AI8" i="4" s="1"/>
  <c r="AJ8" i="4" s="1"/>
  <c r="AF8" i="4"/>
  <c r="AK7" i="4"/>
  <c r="AI7" i="4"/>
  <c r="AJ7" i="4" s="1"/>
  <c r="AF7" i="4"/>
  <c r="AK6" i="4"/>
  <c r="AI6" i="4"/>
  <c r="AJ6" i="4" s="1"/>
  <c r="AF6" i="4"/>
  <c r="AM7" i="5" l="1"/>
  <c r="AN7" i="5"/>
  <c r="AM9" i="5"/>
  <c r="AN9" i="5"/>
  <c r="AM6" i="5"/>
  <c r="AN6" i="5"/>
  <c r="AM8" i="5"/>
  <c r="AN8" i="5"/>
  <c r="AM10" i="5"/>
  <c r="AN10" i="5"/>
  <c r="AM7" i="4"/>
  <c r="AN7" i="4"/>
  <c r="AM6" i="4"/>
  <c r="AN6" i="4"/>
  <c r="AM8" i="4"/>
  <c r="AN8" i="4"/>
</calcChain>
</file>

<file path=xl/comments1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AE5" authorId="0">
      <text>
        <r>
          <rPr>
            <b/>
            <sz val="10"/>
            <color indexed="12"/>
            <rFont val="Tahoma"/>
            <family val="2"/>
            <charset val="204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<sst xmlns="http://schemas.openxmlformats.org/spreadsheetml/2006/main" count="1363" uniqueCount="250">
  <si>
    <t xml:space="preserve">МБУДО"Центр детского и юношеского туризма и экскурсий" г.Белгрода
Белгородская региональная общественная организация «Федерация спортивного туризма»
Городские соревнования 
по спортивному туризму на пешеходных дистанциях,посвященные Всемирному дню туризма
</t>
  </si>
  <si>
    <t>26 сентября 2015</t>
  </si>
  <si>
    <t>г.Белгород, парк Победы</t>
  </si>
  <si>
    <t>№ п/п</t>
  </si>
  <si>
    <t>Универсиада</t>
  </si>
  <si>
    <t>личники</t>
  </si>
  <si>
    <t>№ команды</t>
  </si>
  <si>
    <t>Команда</t>
  </si>
  <si>
    <t>Регион</t>
  </si>
  <si>
    <t>Представитель</t>
  </si>
  <si>
    <t>Номер участника</t>
  </si>
  <si>
    <t>Участник</t>
  </si>
  <si>
    <t>Год</t>
  </si>
  <si>
    <t>Разряд</t>
  </si>
  <si>
    <t>ранг</t>
  </si>
  <si>
    <t>Пол</t>
  </si>
  <si>
    <t>Номер
чипа</t>
  </si>
  <si>
    <t>Результат участника</t>
  </si>
  <si>
    <t>Примечание</t>
  </si>
  <si>
    <t>м</t>
  </si>
  <si>
    <t>ж</t>
  </si>
  <si>
    <t>ВУЗ</t>
  </si>
  <si>
    <t>Страт</t>
  </si>
  <si>
    <t>Отсечка</t>
  </si>
  <si>
    <t>Блок этапов 1-2.Навесная переправа-Спуск</t>
  </si>
  <si>
    <t>Блок этапов 3-4.Подъем по скалодрому-Спуск</t>
  </si>
  <si>
    <t>Этап 3. Навесная переправа</t>
  </si>
  <si>
    <t>Этап 4. Подъем</t>
  </si>
  <si>
    <t>Этап 5. Подъём</t>
  </si>
  <si>
    <t>7. Спуск по перилам «дюльфер»</t>
  </si>
  <si>
    <t>8. Брод по судейским перилам</t>
  </si>
  <si>
    <t>Финиш</t>
  </si>
  <si>
    <t>Сумма отсечек</t>
  </si>
  <si>
    <t>Штраф за отсутствие отметки SI</t>
  </si>
  <si>
    <t>Время на дистанции</t>
  </si>
  <si>
    <t>Служебное</t>
  </si>
  <si>
    <t>кол-во снятий</t>
  </si>
  <si>
    <t>Место</t>
  </si>
  <si>
    <t>Очки в зачет этапа Кубка</t>
  </si>
  <si>
    <t>% от результата победителя</t>
  </si>
  <si>
    <t>Выполненный разряд (*)</t>
  </si>
  <si>
    <t>кв:</t>
  </si>
  <si>
    <t>Рекорд</t>
  </si>
  <si>
    <t>Везенцев Владимир</t>
  </si>
  <si>
    <t>3ю</t>
  </si>
  <si>
    <t>ЦДЮТЭ-СОШ 49</t>
  </si>
  <si>
    <t>Усиков Антон</t>
  </si>
  <si>
    <t>б/р</t>
  </si>
  <si>
    <t>ЦДЮТЭ-СОШ 45</t>
  </si>
  <si>
    <t>Васильев Максим</t>
  </si>
  <si>
    <t>Ранг дистанции</t>
  </si>
  <si>
    <t>(*) Расчет выполненных разрядов произведен на основании "Разрядных требований по туризму спортивному на 2001-2004 гг ЕВСК".
После утверждения разрядных требований на 2006-2009 гг. данный протокол будет пересмотрен.</t>
  </si>
  <si>
    <t xml:space="preserve"> </t>
  </si>
  <si>
    <t>Главный судья____________________________ /С.А.Елисеев,СС2К/</t>
  </si>
  <si>
    <t>Главный секретарь ________________________ /В.И.Вородов,СС1К/</t>
  </si>
  <si>
    <t>ЦДЮТЭ-Меридиан</t>
  </si>
  <si>
    <t>Жильцова Кира</t>
  </si>
  <si>
    <t>Губарева Ксения</t>
  </si>
  <si>
    <t>Штифанова Анастасия</t>
  </si>
  <si>
    <t>ЦДЮТЭ-21 школа</t>
  </si>
  <si>
    <t>Банникова Ксения</t>
  </si>
  <si>
    <t>Понамаренко Арина</t>
  </si>
  <si>
    <t>Предварительный протокол соревнований на дистанции - пещеходной,
 1 класса,мальчики/девочки 8-9 лет
код ВРВС 0840091811Я
ЛИЧНЫЙ ЗАЧЕТ. МАЛЬЧИКИ</t>
  </si>
  <si>
    <t>Предварительный протокол соревнований на дистанции - пещеходной, 
1 класса,мальчики/девочки 8-9 лет
код ВРВС 0840091811Я
ЛИЧНЫЙ ЗАЧЕТ. ДЕВОЧКИ</t>
  </si>
  <si>
    <t>Орлова М.А.</t>
  </si>
  <si>
    <t>Ильинских Артём</t>
  </si>
  <si>
    <t>1ю</t>
  </si>
  <si>
    <t>Орлов А.А.</t>
  </si>
  <si>
    <t>Власенко Иван</t>
  </si>
  <si>
    <t>Гимназия 3</t>
  </si>
  <si>
    <t>Тихонов Ярослав</t>
  </si>
  <si>
    <t>Луценко Александр</t>
  </si>
  <si>
    <t>Исаев Р.Ю.</t>
  </si>
  <si>
    <t>Мартынов Дмитрий</t>
  </si>
  <si>
    <t>Семидоцкий Даниил</t>
  </si>
  <si>
    <t>Секач Данил</t>
  </si>
  <si>
    <t>Масалитин Данил</t>
  </si>
  <si>
    <t>Волабуев Кирилл</t>
  </si>
  <si>
    <t>Хальзов Илья</t>
  </si>
  <si>
    <t>Реутов Сергей</t>
  </si>
  <si>
    <t>Щукин Кирилл</t>
  </si>
  <si>
    <t>Гимназия 1</t>
  </si>
  <si>
    <t>Черникова Н.Н.</t>
  </si>
  <si>
    <t>Мамин Артем</t>
  </si>
  <si>
    <t>Грицанов Данил</t>
  </si>
  <si>
    <t>Церуашвили Георгий</t>
  </si>
  <si>
    <t>Крылов Никита</t>
  </si>
  <si>
    <t>Ребец Вадим</t>
  </si>
  <si>
    <t>Галкин Олег</t>
  </si>
  <si>
    <t>Плеханов Евгений</t>
  </si>
  <si>
    <t>Богданов Николай</t>
  </si>
  <si>
    <t>ЦДЮТЭ Кондор</t>
  </si>
  <si>
    <t>Муравьева А.С.</t>
  </si>
  <si>
    <t>Миков Евгений</t>
  </si>
  <si>
    <t>Жучков Андрей</t>
  </si>
  <si>
    <t>Овчинкина Александра</t>
  </si>
  <si>
    <t>Комич Павел</t>
  </si>
  <si>
    <t>Чепелев Владислав</t>
  </si>
  <si>
    <t>Бондарь Матвей</t>
  </si>
  <si>
    <t xml:space="preserve">Лифенцев Владислав </t>
  </si>
  <si>
    <t xml:space="preserve">Эдельвейс </t>
  </si>
  <si>
    <t>Елисеев В. С</t>
  </si>
  <si>
    <t>Роговик Артем</t>
  </si>
  <si>
    <t>сн</t>
  </si>
  <si>
    <t>Коноплянко Никита</t>
  </si>
  <si>
    <t>Коноваленко Владимир</t>
  </si>
  <si>
    <t>Гимназия 22</t>
  </si>
  <si>
    <t>Киянец Владимир</t>
  </si>
  <si>
    <t>NORD 31</t>
  </si>
  <si>
    <t>Маркова Елизавета</t>
  </si>
  <si>
    <t>Чеботарева Виктория</t>
  </si>
  <si>
    <t>III</t>
  </si>
  <si>
    <t>Орлова Екатерина</t>
  </si>
  <si>
    <t>Даньшина Ирина</t>
  </si>
  <si>
    <t>ЦДЮТЭ -Меридиан</t>
  </si>
  <si>
    <t>Ишкова Елизавета</t>
  </si>
  <si>
    <t>Жильцов А.Н.</t>
  </si>
  <si>
    <t>Лупашко Полина</t>
  </si>
  <si>
    <t>ЦДЮТЭ - Меридиан</t>
  </si>
  <si>
    <t>Морозова Алена</t>
  </si>
  <si>
    <t>Пирожкова Анжелика</t>
  </si>
  <si>
    <t>Данилюк Софья</t>
  </si>
  <si>
    <t>Шмайлова Ольга</t>
  </si>
  <si>
    <t>Бугаёва Дарья</t>
  </si>
  <si>
    <t>Шинкарева Дарья</t>
  </si>
  <si>
    <t>Васильева Дарья</t>
  </si>
  <si>
    <t>Долматова Елизавета</t>
  </si>
  <si>
    <t>Павлюк Ангелина</t>
  </si>
  <si>
    <t>Приходько Марина</t>
  </si>
  <si>
    <t>Мирошниченко Алина</t>
  </si>
  <si>
    <t>Кучурина Вероника</t>
  </si>
  <si>
    <t>Пантус Алина</t>
  </si>
  <si>
    <t>Плуговая Кристина</t>
  </si>
  <si>
    <t>Дмитриева Амина</t>
  </si>
  <si>
    <t>Ермолаева Елизавета</t>
  </si>
  <si>
    <t>Белова Евгения</t>
  </si>
  <si>
    <t>Вакулина Яна</t>
  </si>
  <si>
    <t>Латышева А.С</t>
  </si>
  <si>
    <t>Павлюк Эвилина</t>
  </si>
  <si>
    <t>Лукьянченко Дарья</t>
  </si>
  <si>
    <t>Наконечная Ксения</t>
  </si>
  <si>
    <t>Предварительный протокол соревнований на дистанции - пещеходной, 
1 класса,мальчики/девочки 10-11 лет
код ВРВС 0840091811Я
ЛИЧНЫЙ ЗАЧЕТ. МАЛЬЧИКИ</t>
  </si>
  <si>
    <t>-</t>
  </si>
  <si>
    <t>1-ю</t>
  </si>
  <si>
    <t>2-ю</t>
  </si>
  <si>
    <t>Предварительный протокол соревнований на дистанции - пещеходной, 
1 класса,мальчики/девочки 10-11 лет
код ВРВС 0840091811Я
ЛИЧНЫЙ ЗАЧЕТ. ДЕВОЧКИ</t>
  </si>
  <si>
    <t>Блок этапов 5-6.Подъем-Навесная переправа</t>
  </si>
  <si>
    <t>Бородкин А.А,</t>
  </si>
  <si>
    <t>Кононов Артем</t>
  </si>
  <si>
    <t>Юхтанов Даниил</t>
  </si>
  <si>
    <t>II</t>
  </si>
  <si>
    <t>Немилостивный Денис</t>
  </si>
  <si>
    <t>Белозёров Константин</t>
  </si>
  <si>
    <t>2ю</t>
  </si>
  <si>
    <t>ЦДЮТЭ СОШ №45</t>
  </si>
  <si>
    <t>Иванов В.А.</t>
  </si>
  <si>
    <t>Иванов Виталий</t>
  </si>
  <si>
    <t>Сагидинов Леонид</t>
  </si>
  <si>
    <t xml:space="preserve">Замыцкий Михаил </t>
  </si>
  <si>
    <t xml:space="preserve">Глубшев Егор </t>
  </si>
  <si>
    <t>Шаров Константин</t>
  </si>
  <si>
    <t>Луценко Антон</t>
  </si>
  <si>
    <t>ЦДЮТЭ СОШ №49</t>
  </si>
  <si>
    <t>Латышева А.С.</t>
  </si>
  <si>
    <t>Фогель Александр</t>
  </si>
  <si>
    <t xml:space="preserve">Ветренко Артем </t>
  </si>
  <si>
    <t>Слюсарев Валентин</t>
  </si>
  <si>
    <t>Веремеенко Антон</t>
  </si>
  <si>
    <t>Мартынов Роман</t>
  </si>
  <si>
    <t>Ляшенко Иван</t>
  </si>
  <si>
    <t>Ильин А.В.</t>
  </si>
  <si>
    <t>Дудин Илья</t>
  </si>
  <si>
    <t>Голубцов Степан</t>
  </si>
  <si>
    <t xml:space="preserve">Хлудеев Борис </t>
  </si>
  <si>
    <t>Шеховцов Денис</t>
  </si>
  <si>
    <t>Белокопытов Никита</t>
  </si>
  <si>
    <t xml:space="preserve">Андросов Артем </t>
  </si>
  <si>
    <t>Белозёров Никита</t>
  </si>
  <si>
    <t>Кутепов Артем</t>
  </si>
  <si>
    <t>Ануфриев Захар</t>
  </si>
  <si>
    <t>Ванюшин Егор</t>
  </si>
  <si>
    <t>Остапенко Михаил</t>
  </si>
  <si>
    <t>Предварительный протокол соревнований на дистанции - пещеходной, 2  класса,мальчики/девочки 12-13 лет
код ВРВС 0840091811Я
ЛИЧНЫЙ ЗАЧЕТ. ЖЕНЩИНЫ</t>
  </si>
  <si>
    <t>Шмайлова Елизавета</t>
  </si>
  <si>
    <t>Богачева Юлия</t>
  </si>
  <si>
    <t>Шальнева Екатерина</t>
  </si>
  <si>
    <t>Мулюкова Амина</t>
  </si>
  <si>
    <t>Вахнован Алина</t>
  </si>
  <si>
    <t>Новикова Олеся</t>
  </si>
  <si>
    <t>Сидякина Ксения</t>
  </si>
  <si>
    <t>Барабанова Александра</t>
  </si>
  <si>
    <t>Буланенко Анастасия</t>
  </si>
  <si>
    <t>Михайленко Елизавета</t>
  </si>
  <si>
    <t>Герусова Виктория</t>
  </si>
  <si>
    <t>Беломестная София</t>
  </si>
  <si>
    <t>Малина Елизавета</t>
  </si>
  <si>
    <t>Любарская Екатерина</t>
  </si>
  <si>
    <t>Рыжков Александр</t>
  </si>
  <si>
    <t xml:space="preserve">Селюкова Софья </t>
  </si>
  <si>
    <t xml:space="preserve">Соловьева Ангелина </t>
  </si>
  <si>
    <t>Мащиц Екатерина</t>
  </si>
  <si>
    <t>Долженко Юлия</t>
  </si>
  <si>
    <t>Губарева Полина</t>
  </si>
  <si>
    <t>Предварительный протокол соревнований на дистанции - пещеходной, 
2  класса,мальчики/девочки 12-13 лет
код ВРВС 0840091811Я
ЛИЧНЫЙ ЗАЧЕТ. МАЛЬЧИКИ</t>
  </si>
  <si>
    <t>NORD31</t>
  </si>
  <si>
    <t>Бородкин А.А.</t>
  </si>
  <si>
    <t>Аниканов Вячеслав</t>
  </si>
  <si>
    <t>Елисеев С.А.</t>
  </si>
  <si>
    <t>Глобин Иван</t>
  </si>
  <si>
    <t>ЦДЮТЭ Меридиан</t>
  </si>
  <si>
    <t>Вдовенко Олег</t>
  </si>
  <si>
    <t>Пащенко Максим</t>
  </si>
  <si>
    <t>Логвинов Данила</t>
  </si>
  <si>
    <t>Сыромятников Егор</t>
  </si>
  <si>
    <t xml:space="preserve">Замковой Георгий </t>
  </si>
  <si>
    <t>Дзюба Дмитрий</t>
  </si>
  <si>
    <t xml:space="preserve">Верюханов Антон </t>
  </si>
  <si>
    <t>Шаталов Юрий</t>
  </si>
  <si>
    <t>Махортов Павел</t>
  </si>
  <si>
    <t>Ермолов Александр</t>
  </si>
  <si>
    <t>Сагидинова Дарья</t>
  </si>
  <si>
    <t xml:space="preserve">Немихина Софья </t>
  </si>
  <si>
    <t>Евсеева Екатерина</t>
  </si>
  <si>
    <t xml:space="preserve">Потапова Елизавета </t>
  </si>
  <si>
    <t>ЦДЮТЭ МСОШ №49</t>
  </si>
  <si>
    <t>Башманова А.С.</t>
  </si>
  <si>
    <t>Старковская Дарья</t>
  </si>
  <si>
    <t>Аладина Анастасия</t>
  </si>
  <si>
    <t>Киселева Валерия</t>
  </si>
  <si>
    <t>Гридчина Валерия</t>
  </si>
  <si>
    <t>Штифанова Мария</t>
  </si>
  <si>
    <t>Предварительный протокол соревнований на дистанции - пещеходной, 
2  класса,юноши/девушки 14-15 лет
код ВРВС 0840091811Я
ЛИЧНЫЙ ЗАЧЕТ. ЮНОШИ</t>
  </si>
  <si>
    <t>Космин Сергей</t>
  </si>
  <si>
    <t>Предварительный протокол соревнований на дистанции - пещеходной, 
2  класса,юноши/девушки 14-15 лет
код ВРВС 0840091811Я
ЛИЧНЫЙ ЗАЧЕТ. ДЕВУШКИ</t>
  </si>
  <si>
    <t>Чаусов Илья</t>
  </si>
  <si>
    <t xml:space="preserve">Авилов Николай </t>
  </si>
  <si>
    <t>Пляшечник Никита</t>
  </si>
  <si>
    <t>Майская гимназия</t>
  </si>
  <si>
    <t>Еременко М.С.</t>
  </si>
  <si>
    <t>Олих Виктор</t>
  </si>
  <si>
    <t xml:space="preserve">Галицкий Дмитрий </t>
  </si>
  <si>
    <t>Чапча Мария</t>
  </si>
  <si>
    <t>Костенко Мария</t>
  </si>
  <si>
    <t>Долженкова Елизавета</t>
  </si>
  <si>
    <t>Чеклоукова Екатерина</t>
  </si>
  <si>
    <t>Предварительный протокол соревнований на дистанции - пещеходной, 
  класса,юниоры/юниорки 16-18 лет
код ВРВС 0840091811Я
ЛИЧНЫЙ ЗАЧЕТ. ЮНИОРЫ</t>
  </si>
  <si>
    <t>Предварительный протокол соревнований на дистанции - пещеходной,
 2  класса,юниоры/юниорки 16-18 лет
код ВРВС 0840091811Я
ЛИЧНЫЙ ЗАЧЕТ. ЮНИОРКИ</t>
  </si>
  <si>
    <t>ЦДЮТЭ -СОШ №45</t>
  </si>
  <si>
    <t xml:space="preserve">Выполненный разряд </t>
  </si>
  <si>
    <t>Выполненный разряд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</si>
</sst>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F400]h:mm:ss\ AM/PM"/>
    <numFmt numFmtId="166" formatCode="[h]:mm:ss;@"/>
    <numFmt numFmtId="167" formatCode="h:mm:ss;@"/>
    <numFmt numFmtId="168" formatCode="mm:ss.0;@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0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1" fillId="0" borderId="0"/>
  </cellStyleXfs>
  <cellXfs count="401">
    <xf numFmtId="0" fontId="0" fillId="0" borderId="0" xfId="0"/>
    <xf numFmtId="0" fontId="3" fillId="0" borderId="0" xfId="1" applyFont="1" applyFill="1" applyAlignment="1">
      <alignment horizontal="center" vertical="center"/>
    </xf>
    <xf numFmtId="0" fontId="1" fillId="0" borderId="0" xfId="1" applyFont="1" applyFill="1"/>
    <xf numFmtId="0" fontId="4" fillId="0" borderId="0" xfId="1" applyFont="1" applyFill="1" applyAlignment="1">
      <alignment horizontal="left"/>
    </xf>
    <xf numFmtId="0" fontId="1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164" fontId="1" fillId="0" borderId="0" xfId="1" applyNumberFormat="1" applyFont="1" applyFill="1"/>
    <xf numFmtId="45" fontId="1" fillId="0" borderId="0" xfId="1" applyNumberFormat="1" applyFont="1" applyFill="1"/>
    <xf numFmtId="45" fontId="5" fillId="0" borderId="0" xfId="1" applyNumberFormat="1" applyFont="1" applyFill="1"/>
    <xf numFmtId="165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49" fontId="7" fillId="0" borderId="0" xfId="1" applyNumberFormat="1" applyFont="1" applyFill="1" applyAlignment="1">
      <alignment horizontal="right"/>
    </xf>
    <xf numFmtId="0" fontId="1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9" fillId="0" borderId="6" xfId="1" applyFont="1" applyFill="1" applyBorder="1"/>
    <xf numFmtId="0" fontId="9" fillId="0" borderId="15" xfId="1" applyFont="1" applyFill="1" applyBorder="1"/>
    <xf numFmtId="0" fontId="9" fillId="0" borderId="20" xfId="1" applyFont="1" applyFill="1" applyBorder="1" applyAlignment="1">
      <alignment horizontal="center" textRotation="90"/>
    </xf>
    <xf numFmtId="45" fontId="10" fillId="0" borderId="21" xfId="1" applyNumberFormat="1" applyFont="1" applyFill="1" applyBorder="1" applyAlignment="1">
      <alignment horizontal="center" vertical="top" textRotation="90"/>
    </xf>
    <xf numFmtId="0" fontId="5" fillId="0" borderId="21" xfId="1" applyFont="1" applyFill="1" applyBorder="1" applyAlignment="1">
      <alignment horizontal="center" textRotation="90" wrapText="1"/>
    </xf>
    <xf numFmtId="0" fontId="5" fillId="0" borderId="22" xfId="1" applyFont="1" applyFill="1" applyBorder="1" applyAlignment="1">
      <alignment horizontal="center" textRotation="90" wrapText="1"/>
    </xf>
    <xf numFmtId="0" fontId="9" fillId="0" borderId="22" xfId="1" applyFont="1" applyFill="1" applyBorder="1" applyAlignment="1">
      <alignment horizontal="center" textRotation="90" wrapText="1"/>
    </xf>
    <xf numFmtId="0" fontId="4" fillId="0" borderId="22" xfId="1" applyFont="1" applyFill="1" applyBorder="1" applyAlignment="1">
      <alignment horizontal="center" vertical="top" textRotation="90" wrapText="1"/>
    </xf>
    <xf numFmtId="165" fontId="9" fillId="0" borderId="10" xfId="1" applyNumberFormat="1" applyFont="1" applyFill="1" applyBorder="1" applyAlignment="1">
      <alignment horizontal="center" textRotation="90" wrapText="1"/>
    </xf>
    <xf numFmtId="0" fontId="8" fillId="0" borderId="23" xfId="1" applyFont="1" applyFill="1" applyBorder="1" applyAlignment="1">
      <alignment horizontal="center" textRotation="90" wrapText="1"/>
    </xf>
    <xf numFmtId="0" fontId="9" fillId="0" borderId="10" xfId="1" applyFont="1" applyFill="1" applyBorder="1" applyAlignment="1">
      <alignment horizontal="center" textRotation="90" wrapText="1"/>
    </xf>
    <xf numFmtId="0" fontId="9" fillId="0" borderId="23" xfId="1" applyFont="1" applyFill="1" applyBorder="1" applyAlignment="1">
      <alignment horizontal="center" textRotation="90" wrapText="1"/>
    </xf>
    <xf numFmtId="0" fontId="8" fillId="0" borderId="21" xfId="1" applyNumberFormat="1" applyFont="1" applyFill="1" applyBorder="1" applyAlignment="1">
      <alignment horizontal="center" textRotation="90" wrapText="1"/>
    </xf>
    <xf numFmtId="0" fontId="9" fillId="0" borderId="24" xfId="1" applyNumberFormat="1" applyFont="1" applyFill="1" applyBorder="1" applyAlignment="1">
      <alignment horizontal="center" textRotation="90" wrapText="1"/>
    </xf>
    <xf numFmtId="0" fontId="9" fillId="0" borderId="25" xfId="1" applyFont="1" applyFill="1" applyBorder="1" applyAlignment="1">
      <alignment horizontal="center" textRotation="90" wrapText="1"/>
    </xf>
    <xf numFmtId="0" fontId="11" fillId="0" borderId="0" xfId="1" applyFont="1" applyFill="1" applyAlignment="1">
      <alignment horizontal="right"/>
    </xf>
    <xf numFmtId="166" fontId="11" fillId="0" borderId="12" xfId="1" applyNumberFormat="1" applyFont="1" applyFill="1" applyBorder="1"/>
    <xf numFmtId="0" fontId="11" fillId="0" borderId="0" xfId="1" applyFont="1" applyFill="1"/>
    <xf numFmtId="0" fontId="11" fillId="0" borderId="26" xfId="1" applyFont="1" applyFill="1" applyBorder="1"/>
    <xf numFmtId="0" fontId="11" fillId="0" borderId="27" xfId="1" applyFont="1" applyFill="1" applyBorder="1"/>
    <xf numFmtId="0" fontId="11" fillId="0" borderId="28" xfId="1" applyFont="1" applyFill="1" applyBorder="1"/>
    <xf numFmtId="0" fontId="6" fillId="0" borderId="27" xfId="1" applyFont="1" applyFill="1" applyBorder="1"/>
    <xf numFmtId="0" fontId="12" fillId="0" borderId="29" xfId="1" applyFont="1" applyFill="1" applyBorder="1" applyAlignment="1">
      <alignment wrapText="1"/>
    </xf>
    <xf numFmtId="0" fontId="12" fillId="0" borderId="30" xfId="1" applyFont="1" applyFill="1" applyBorder="1" applyAlignment="1">
      <alignment horizontal="right" wrapText="1"/>
    </xf>
    <xf numFmtId="0" fontId="1" fillId="0" borderId="29" xfId="1" applyFill="1" applyBorder="1" applyAlignment="1">
      <alignment horizontal="center" vertical="center" wrapText="1"/>
    </xf>
    <xf numFmtId="0" fontId="11" fillId="0" borderId="31" xfId="1" applyFont="1" applyFill="1" applyBorder="1"/>
    <xf numFmtId="167" fontId="11" fillId="0" borderId="27" xfId="1" applyNumberFormat="1" applyFont="1" applyFill="1" applyBorder="1"/>
    <xf numFmtId="45" fontId="11" fillId="0" borderId="32" xfId="1" applyNumberFormat="1" applyFont="1" applyFill="1" applyBorder="1"/>
    <xf numFmtId="0" fontId="11" fillId="0" borderId="32" xfId="1" applyFont="1" applyFill="1" applyBorder="1"/>
    <xf numFmtId="0" fontId="11" fillId="0" borderId="29" xfId="1" applyFont="1" applyFill="1" applyBorder="1"/>
    <xf numFmtId="45" fontId="11" fillId="0" borderId="29" xfId="1" applyNumberFormat="1" applyFont="1" applyFill="1" applyBorder="1"/>
    <xf numFmtId="0" fontId="11" fillId="0" borderId="35" xfId="1" applyNumberFormat="1" applyFont="1" applyFill="1" applyBorder="1"/>
    <xf numFmtId="0" fontId="11" fillId="0" borderId="26" xfId="1" applyNumberFormat="1" applyFont="1" applyFill="1" applyBorder="1"/>
    <xf numFmtId="0" fontId="6" fillId="0" borderId="32" xfId="1" applyNumberFormat="1" applyFont="1" applyFill="1" applyBorder="1" applyAlignment="1">
      <alignment horizontal="center"/>
    </xf>
    <xf numFmtId="0" fontId="6" fillId="0" borderId="30" xfId="1" applyNumberFormat="1" applyFont="1" applyFill="1" applyBorder="1"/>
    <xf numFmtId="10" fontId="6" fillId="0" borderId="29" xfId="1" applyNumberFormat="1" applyFont="1" applyFill="1" applyBorder="1"/>
    <xf numFmtId="166" fontId="11" fillId="0" borderId="0" xfId="1" applyNumberFormat="1" applyFont="1" applyFill="1" applyBorder="1"/>
    <xf numFmtId="0" fontId="11" fillId="0" borderId="32" xfId="1" applyFont="1" applyFill="1" applyBorder="1" applyAlignment="1">
      <alignment wrapText="1"/>
    </xf>
    <xf numFmtId="0" fontId="5" fillId="0" borderId="28" xfId="1" applyFont="1" applyFill="1" applyBorder="1" applyAlignment="1">
      <alignment wrapText="1"/>
    </xf>
    <xf numFmtId="0" fontId="12" fillId="0" borderId="32" xfId="1" applyFont="1" applyFill="1" applyBorder="1" applyAlignment="1">
      <alignment horizontal="left" wrapText="1"/>
    </xf>
    <xf numFmtId="0" fontId="13" fillId="0" borderId="29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165" fontId="11" fillId="0" borderId="33" xfId="1" applyNumberFormat="1" applyFont="1" applyFill="1" applyBorder="1" applyAlignment="1">
      <alignment horizontal="center"/>
    </xf>
    <xf numFmtId="0" fontId="1" fillId="0" borderId="29" xfId="1" applyNumberForma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wrapText="1"/>
    </xf>
    <xf numFmtId="0" fontId="12" fillId="0" borderId="30" xfId="1" applyFont="1" applyFill="1" applyBorder="1" applyAlignment="1">
      <alignment horizontal="right"/>
    </xf>
    <xf numFmtId="21" fontId="11" fillId="0" borderId="29" xfId="1" applyNumberFormat="1" applyFont="1" applyFill="1" applyBorder="1"/>
    <xf numFmtId="21" fontId="6" fillId="0" borderId="34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right"/>
    </xf>
    <xf numFmtId="164" fontId="11" fillId="0" borderId="0" xfId="1" applyNumberFormat="1" applyFont="1" applyFill="1" applyBorder="1"/>
    <xf numFmtId="45" fontId="11" fillId="0" borderId="0" xfId="1" applyNumberFormat="1" applyFont="1" applyFill="1"/>
    <xf numFmtId="165" fontId="11" fillId="0" borderId="0" xfId="1" applyNumberFormat="1" applyFont="1" applyFill="1" applyAlignment="1">
      <alignment horizontal="center"/>
    </xf>
    <xf numFmtId="21" fontId="6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164" fontId="1" fillId="0" borderId="0" xfId="1" applyNumberFormat="1" applyFont="1" applyFill="1" applyBorder="1"/>
    <xf numFmtId="0" fontId="1" fillId="0" borderId="0" xfId="1" applyNumberFormat="1" applyFont="1" applyFill="1"/>
    <xf numFmtId="0" fontId="15" fillId="0" borderId="0" xfId="1" applyFont="1" applyFill="1" applyAlignment="1">
      <alignment horizontal="left" wrapText="1"/>
    </xf>
    <xf numFmtId="0" fontId="11" fillId="0" borderId="0" xfId="1" applyNumberFormat="1" applyFont="1" applyFill="1"/>
    <xf numFmtId="0" fontId="5" fillId="0" borderId="0" xfId="1" applyFont="1" applyFill="1" applyBorder="1" applyAlignment="1">
      <alignment wrapText="1"/>
    </xf>
    <xf numFmtId="21" fontId="11" fillId="0" borderId="0" xfId="1" applyNumberFormat="1" applyFont="1" applyFill="1" applyBorder="1"/>
    <xf numFmtId="45" fontId="11" fillId="0" borderId="0" xfId="1" applyNumberFormat="1" applyFont="1" applyFill="1" applyBorder="1"/>
    <xf numFmtId="165" fontId="11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/>
    <xf numFmtId="0" fontId="6" fillId="0" borderId="0" xfId="1" applyNumberFormat="1" applyFont="1" applyFill="1" applyBorder="1"/>
    <xf numFmtId="10" fontId="6" fillId="0" borderId="0" xfId="1" applyNumberFormat="1" applyFont="1" applyFill="1" applyBorder="1"/>
    <xf numFmtId="10" fontId="11" fillId="0" borderId="0" xfId="1" applyNumberFormat="1" applyFont="1" applyFill="1" applyBorder="1"/>
    <xf numFmtId="0" fontId="15" fillId="0" borderId="0" xfId="1" applyFont="1" applyFill="1"/>
    <xf numFmtId="0" fontId="15" fillId="0" borderId="0" xfId="1" applyFont="1" applyFill="1" applyBorder="1"/>
    <xf numFmtId="0" fontId="15" fillId="0" borderId="0" xfId="1" applyFont="1" applyFill="1" applyBorder="1" applyAlignment="1">
      <alignment wrapText="1"/>
    </xf>
    <xf numFmtId="164" fontId="15" fillId="0" borderId="0" xfId="1" applyNumberFormat="1" applyFont="1" applyFill="1" applyBorder="1"/>
    <xf numFmtId="21" fontId="15" fillId="0" borderId="0" xfId="1" applyNumberFormat="1" applyFont="1" applyFill="1" applyBorder="1"/>
    <xf numFmtId="45" fontId="15" fillId="0" borderId="0" xfId="1" applyNumberFormat="1" applyFont="1" applyFill="1" applyBorder="1"/>
    <xf numFmtId="45" fontId="5" fillId="0" borderId="0" xfId="1" applyNumberFormat="1" applyFont="1" applyFill="1" applyBorder="1"/>
    <xf numFmtId="49" fontId="15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center"/>
    </xf>
    <xf numFmtId="10" fontId="15" fillId="0" borderId="0" xfId="1" applyNumberFormat="1" applyFont="1" applyFill="1" applyBorder="1"/>
    <xf numFmtId="0" fontId="15" fillId="0" borderId="0" xfId="1" applyNumberFormat="1" applyFont="1" applyFill="1"/>
    <xf numFmtId="0" fontId="9" fillId="0" borderId="0" xfId="1" applyFont="1" applyFill="1"/>
    <xf numFmtId="0" fontId="15" fillId="0" borderId="0" xfId="1" applyFont="1" applyFill="1" applyAlignment="1">
      <alignment wrapText="1"/>
    </xf>
    <xf numFmtId="164" fontId="15" fillId="0" borderId="0" xfId="1" applyNumberFormat="1" applyFont="1" applyFill="1"/>
    <xf numFmtId="45" fontId="15" fillId="0" borderId="0" xfId="1" applyNumberFormat="1" applyFont="1" applyFill="1"/>
    <xf numFmtId="49" fontId="15" fillId="0" borderId="0" xfId="1" applyNumberFormat="1" applyFont="1" applyFill="1"/>
    <xf numFmtId="165" fontId="15" fillId="0" borderId="0" xfId="1" applyNumberFormat="1" applyFont="1" applyFill="1"/>
    <xf numFmtId="0" fontId="11" fillId="0" borderId="0" xfId="1" applyFont="1" applyFill="1" applyAlignment="1">
      <alignment wrapText="1"/>
    </xf>
    <xf numFmtId="164" fontId="11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20" fontId="5" fillId="0" borderId="0" xfId="1" applyNumberFormat="1" applyFont="1" applyFill="1" applyAlignment="1">
      <alignment horizontal="center"/>
    </xf>
    <xf numFmtId="0" fontId="12" fillId="0" borderId="30" xfId="1" applyFont="1" applyFill="1" applyBorder="1" applyAlignment="1">
      <alignment wrapText="1"/>
    </xf>
    <xf numFmtId="0" fontId="11" fillId="0" borderId="0" xfId="1" applyFont="1" applyFill="1" applyBorder="1" applyAlignment="1"/>
    <xf numFmtId="0" fontId="1" fillId="0" borderId="0" xfId="1" applyFont="1" applyFill="1" applyAlignment="1"/>
    <xf numFmtId="0" fontId="6" fillId="0" borderId="0" xfId="1" applyFont="1" applyFill="1" applyAlignment="1">
      <alignment horizontal="center"/>
    </xf>
    <xf numFmtId="0" fontId="11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/>
    </xf>
    <xf numFmtId="167" fontId="11" fillId="0" borderId="27" xfId="1" applyNumberFormat="1" applyFont="1" applyFill="1" applyBorder="1" applyAlignment="1">
      <alignment horizontal="center" vertical="center"/>
    </xf>
    <xf numFmtId="45" fontId="11" fillId="0" borderId="32" xfId="1" applyNumberFormat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168" fontId="11" fillId="0" borderId="29" xfId="1" applyNumberFormat="1" applyFont="1" applyFill="1" applyBorder="1" applyAlignment="1">
      <alignment horizontal="center" vertical="center"/>
    </xf>
    <xf numFmtId="45" fontId="11" fillId="0" borderId="29" xfId="1" applyNumberFormat="1" applyFont="1" applyFill="1" applyBorder="1" applyAlignment="1">
      <alignment horizontal="center" vertical="center"/>
    </xf>
    <xf numFmtId="168" fontId="11" fillId="0" borderId="33" xfId="1" applyNumberFormat="1" applyFont="1" applyFill="1" applyBorder="1" applyAlignment="1">
      <alignment horizontal="center" vertical="center"/>
    </xf>
    <xf numFmtId="168" fontId="6" fillId="0" borderId="34" xfId="1" applyNumberFormat="1" applyFont="1" applyFill="1" applyBorder="1" applyAlignment="1">
      <alignment horizontal="center" vertical="center"/>
    </xf>
    <xf numFmtId="0" fontId="11" fillId="0" borderId="35" xfId="1" applyNumberFormat="1" applyFont="1" applyFill="1" applyBorder="1" applyAlignment="1">
      <alignment horizontal="center" vertical="center"/>
    </xf>
    <xf numFmtId="0" fontId="11" fillId="0" borderId="26" xfId="1" applyNumberFormat="1" applyFont="1" applyFill="1" applyBorder="1" applyAlignment="1">
      <alignment horizontal="center" vertical="center"/>
    </xf>
    <xf numFmtId="0" fontId="6" fillId="0" borderId="32" xfId="1" applyNumberFormat="1" applyFont="1" applyFill="1" applyBorder="1" applyAlignment="1">
      <alignment horizontal="center" vertical="center"/>
    </xf>
    <xf numFmtId="0" fontId="6" fillId="0" borderId="30" xfId="1" applyNumberFormat="1" applyFont="1" applyFill="1" applyBorder="1" applyAlignment="1">
      <alignment horizontal="center" vertical="center"/>
    </xf>
    <xf numFmtId="10" fontId="6" fillId="0" borderId="29" xfId="1" applyNumberFormat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167" fontId="11" fillId="0" borderId="29" xfId="1" applyNumberFormat="1" applyFont="1" applyFill="1" applyBorder="1" applyAlignment="1">
      <alignment horizontal="center" vertical="center"/>
    </xf>
    <xf numFmtId="165" fontId="11" fillId="0" borderId="33" xfId="1" applyNumberFormat="1" applyFont="1" applyFill="1" applyBorder="1" applyAlignment="1">
      <alignment horizontal="center" vertical="center"/>
    </xf>
    <xf numFmtId="165" fontId="14" fillId="0" borderId="29" xfId="2" applyNumberFormat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/>
    </xf>
    <xf numFmtId="167" fontId="11" fillId="0" borderId="41" xfId="1" applyNumberFormat="1" applyFont="1" applyFill="1" applyBorder="1" applyAlignment="1">
      <alignment horizontal="center" vertical="center"/>
    </xf>
    <xf numFmtId="45" fontId="11" fillId="0" borderId="42" xfId="1" applyNumberFormat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168" fontId="11" fillId="0" borderId="44" xfId="1" applyNumberFormat="1" applyFont="1" applyFill="1" applyBorder="1" applyAlignment="1">
      <alignment horizontal="center" vertical="center"/>
    </xf>
    <xf numFmtId="45" fontId="11" fillId="0" borderId="44" xfId="1" applyNumberFormat="1" applyFont="1" applyFill="1" applyBorder="1" applyAlignment="1">
      <alignment horizontal="center" vertical="center"/>
    </xf>
    <xf numFmtId="168" fontId="11" fillId="0" borderId="45" xfId="1" applyNumberFormat="1" applyFont="1" applyFill="1" applyBorder="1" applyAlignment="1">
      <alignment horizontal="center" vertical="center"/>
    </xf>
    <xf numFmtId="168" fontId="6" fillId="0" borderId="36" xfId="1" applyNumberFormat="1" applyFont="1" applyFill="1" applyBorder="1" applyAlignment="1">
      <alignment horizontal="center" vertical="center"/>
    </xf>
    <xf numFmtId="0" fontId="11" fillId="0" borderId="46" xfId="1" applyNumberFormat="1" applyFont="1" applyFill="1" applyBorder="1" applyAlignment="1">
      <alignment horizontal="center" vertical="center"/>
    </xf>
    <xf numFmtId="0" fontId="6" fillId="0" borderId="43" xfId="1" applyNumberFormat="1" applyFont="1" applyFill="1" applyBorder="1" applyAlignment="1">
      <alignment horizontal="center" vertical="center"/>
    </xf>
    <xf numFmtId="0" fontId="6" fillId="0" borderId="47" xfId="1" applyNumberFormat="1" applyFont="1" applyFill="1" applyBorder="1" applyAlignment="1">
      <alignment horizontal="center" vertical="center"/>
    </xf>
    <xf numFmtId="10" fontId="6" fillId="0" borderId="44" xfId="1" applyNumberFormat="1" applyFont="1" applyFill="1" applyBorder="1" applyAlignment="1">
      <alignment horizontal="center" vertical="center"/>
    </xf>
    <xf numFmtId="21" fontId="11" fillId="0" borderId="29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/>
    <xf numFmtId="0" fontId="9" fillId="0" borderId="15" xfId="1" applyFont="1" applyFill="1" applyBorder="1"/>
    <xf numFmtId="168" fontId="1" fillId="0" borderId="0" xfId="1" applyNumberFormat="1" applyFont="1" applyFill="1" applyAlignment="1">
      <alignment horizontal="center"/>
    </xf>
    <xf numFmtId="168" fontId="9" fillId="0" borderId="10" xfId="1" applyNumberFormat="1" applyFont="1" applyFill="1" applyBorder="1" applyAlignment="1">
      <alignment horizontal="center" textRotation="90" wrapText="1"/>
    </xf>
    <xf numFmtId="168" fontId="8" fillId="0" borderId="23" xfId="1" applyNumberFormat="1" applyFont="1" applyFill="1" applyBorder="1" applyAlignment="1">
      <alignment horizontal="center" textRotation="90" wrapText="1"/>
    </xf>
    <xf numFmtId="168" fontId="11" fillId="0" borderId="33" xfId="1" applyNumberFormat="1" applyFont="1" applyFill="1" applyBorder="1" applyAlignment="1">
      <alignment horizontal="center"/>
    </xf>
    <xf numFmtId="168" fontId="6" fillId="0" borderId="34" xfId="1" applyNumberFormat="1" applyFont="1" applyFill="1" applyBorder="1" applyAlignment="1">
      <alignment horizontal="center"/>
    </xf>
    <xf numFmtId="168" fontId="11" fillId="0" borderId="0" xfId="1" applyNumberFormat="1" applyFont="1" applyFill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11" fillId="0" borderId="0" xfId="1" applyNumberFormat="1" applyFont="1" applyFill="1" applyBorder="1" applyAlignment="1">
      <alignment horizontal="center"/>
    </xf>
    <xf numFmtId="168" fontId="15" fillId="0" borderId="0" xfId="1" applyNumberFormat="1" applyFont="1" applyFill="1" applyBorder="1" applyAlignment="1">
      <alignment horizontal="center"/>
    </xf>
    <xf numFmtId="168" fontId="15" fillId="0" borderId="0" xfId="1" applyNumberFormat="1" applyFont="1" applyFill="1"/>
    <xf numFmtId="168" fontId="5" fillId="0" borderId="0" xfId="1" applyNumberFormat="1" applyFont="1" applyFill="1" applyAlignment="1">
      <alignment horizontal="right"/>
    </xf>
    <xf numFmtId="168" fontId="5" fillId="0" borderId="0" xfId="1" applyNumberFormat="1" applyFont="1" applyFill="1" applyAlignment="1">
      <alignment horizontal="center"/>
    </xf>
    <xf numFmtId="168" fontId="6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 wrapText="1"/>
    </xf>
    <xf numFmtId="0" fontId="12" fillId="0" borderId="3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 wrapText="1"/>
    </xf>
    <xf numFmtId="0" fontId="15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168" fontId="14" fillId="0" borderId="29" xfId="2" applyNumberFormat="1" applyFont="1" applyFill="1" applyBorder="1" applyAlignment="1">
      <alignment horizontal="center" vertical="center"/>
    </xf>
    <xf numFmtId="168" fontId="11" fillId="0" borderId="32" xfId="1" applyNumberFormat="1" applyFont="1" applyFill="1" applyBorder="1" applyAlignment="1">
      <alignment horizontal="center" vertical="center"/>
    </xf>
    <xf numFmtId="0" fontId="12" fillId="0" borderId="29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/>
    </xf>
    <xf numFmtId="21" fontId="11" fillId="0" borderId="44" xfId="1" applyNumberFormat="1" applyFont="1" applyFill="1" applyBorder="1" applyAlignment="1">
      <alignment horizontal="center" vertical="center"/>
    </xf>
    <xf numFmtId="21" fontId="11" fillId="0" borderId="32" xfId="1" applyNumberFormat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1" fillId="0" borderId="0" xfId="3" applyFont="1" applyFill="1"/>
    <xf numFmtId="0" fontId="4" fillId="0" borderId="0" xfId="3" applyFont="1" applyFill="1" applyAlignment="1">
      <alignment horizontal="left"/>
    </xf>
    <xf numFmtId="0" fontId="11" fillId="0" borderId="0" xfId="3" applyFont="1" applyFill="1" applyAlignment="1">
      <alignment wrapText="1"/>
    </xf>
    <xf numFmtId="0" fontId="5" fillId="0" borderId="0" xfId="3" applyFont="1" applyFill="1" applyAlignment="1">
      <alignment wrapText="1"/>
    </xf>
    <xf numFmtId="164" fontId="11" fillId="0" borderId="0" xfId="3" applyNumberFormat="1" applyFont="1" applyFill="1"/>
    <xf numFmtId="45" fontId="11" fillId="0" borderId="0" xfId="3" applyNumberFormat="1" applyFont="1" applyFill="1"/>
    <xf numFmtId="45" fontId="5" fillId="0" borderId="0" xfId="3" applyNumberFormat="1" applyFont="1" applyFill="1"/>
    <xf numFmtId="168" fontId="11" fillId="0" borderId="0" xfId="3" applyNumberFormat="1" applyFont="1" applyFill="1" applyAlignment="1">
      <alignment horizontal="center"/>
    </xf>
    <xf numFmtId="0" fontId="6" fillId="0" borderId="0" xfId="3" applyFont="1" applyFill="1"/>
    <xf numFmtId="0" fontId="6" fillId="0" borderId="0" xfId="3" applyNumberFormat="1" applyFont="1" applyFill="1"/>
    <xf numFmtId="0" fontId="4" fillId="0" borderId="0" xfId="3" applyNumberFormat="1" applyFont="1" applyFill="1" applyAlignment="1">
      <alignment horizontal="right"/>
    </xf>
    <xf numFmtId="0" fontId="4" fillId="0" borderId="0" xfId="3" applyFont="1" applyFill="1" applyAlignment="1">
      <alignment horizontal="right"/>
    </xf>
    <xf numFmtId="49" fontId="7" fillId="0" borderId="0" xfId="3" applyNumberFormat="1" applyFont="1" applyFill="1" applyAlignment="1">
      <alignment horizontal="right"/>
    </xf>
    <xf numFmtId="0" fontId="11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/>
    </xf>
    <xf numFmtId="0" fontId="9" fillId="0" borderId="6" xfId="3" applyFont="1" applyFill="1" applyBorder="1"/>
    <xf numFmtId="0" fontId="9" fillId="0" borderId="15" xfId="3" applyFont="1" applyFill="1" applyBorder="1"/>
    <xf numFmtId="0" fontId="9" fillId="0" borderId="20" xfId="3" applyFont="1" applyFill="1" applyBorder="1" applyAlignment="1">
      <alignment horizontal="center" textRotation="90"/>
    </xf>
    <xf numFmtId="45" fontId="10" fillId="0" borderId="21" xfId="3" applyNumberFormat="1" applyFont="1" applyFill="1" applyBorder="1" applyAlignment="1">
      <alignment horizontal="center" vertical="top" textRotation="90"/>
    </xf>
    <xf numFmtId="0" fontId="5" fillId="0" borderId="21" xfId="3" applyFont="1" applyFill="1" applyBorder="1" applyAlignment="1">
      <alignment horizontal="center" textRotation="90" wrapText="1"/>
    </xf>
    <xf numFmtId="0" fontId="5" fillId="0" borderId="22" xfId="3" applyFont="1" applyFill="1" applyBorder="1" applyAlignment="1">
      <alignment horizontal="center" textRotation="90" wrapText="1"/>
    </xf>
    <xf numFmtId="0" fontId="9" fillId="0" borderId="22" xfId="3" applyFont="1" applyFill="1" applyBorder="1" applyAlignment="1">
      <alignment horizontal="center" textRotation="90" wrapText="1"/>
    </xf>
    <xf numFmtId="0" fontId="4" fillId="0" borderId="22" xfId="3" applyFont="1" applyFill="1" applyBorder="1" applyAlignment="1">
      <alignment horizontal="center" vertical="top" textRotation="90" wrapText="1"/>
    </xf>
    <xf numFmtId="168" fontId="9" fillId="0" borderId="10" xfId="3" applyNumberFormat="1" applyFont="1" applyFill="1" applyBorder="1" applyAlignment="1">
      <alignment horizontal="center" textRotation="90" wrapText="1"/>
    </xf>
    <xf numFmtId="168" fontId="8" fillId="0" borderId="23" xfId="3" applyNumberFormat="1" applyFont="1" applyFill="1" applyBorder="1" applyAlignment="1">
      <alignment horizontal="center" textRotation="90" wrapText="1"/>
    </xf>
    <xf numFmtId="0" fontId="9" fillId="0" borderId="10" xfId="3" applyFont="1" applyFill="1" applyBorder="1" applyAlignment="1">
      <alignment horizontal="center" textRotation="90" wrapText="1"/>
    </xf>
    <xf numFmtId="0" fontId="9" fillId="0" borderId="23" xfId="3" applyFont="1" applyFill="1" applyBorder="1" applyAlignment="1">
      <alignment horizontal="center" textRotation="90" wrapText="1"/>
    </xf>
    <xf numFmtId="0" fontId="8" fillId="0" borderId="21" xfId="3" applyNumberFormat="1" applyFont="1" applyFill="1" applyBorder="1" applyAlignment="1">
      <alignment horizontal="center" textRotation="90" wrapText="1"/>
    </xf>
    <xf numFmtId="0" fontId="9" fillId="0" borderId="24" xfId="3" applyNumberFormat="1" applyFont="1" applyFill="1" applyBorder="1" applyAlignment="1">
      <alignment horizontal="center" textRotation="90" wrapText="1"/>
    </xf>
    <xf numFmtId="0" fontId="9" fillId="0" borderId="25" xfId="3" applyFont="1" applyFill="1" applyBorder="1" applyAlignment="1">
      <alignment horizontal="center" textRotation="90" wrapText="1"/>
    </xf>
    <xf numFmtId="0" fontId="11" fillId="0" borderId="0" xfId="3" applyFont="1" applyFill="1" applyAlignment="1">
      <alignment horizontal="right"/>
    </xf>
    <xf numFmtId="166" fontId="11" fillId="0" borderId="12" xfId="3" applyNumberFormat="1" applyFont="1" applyFill="1" applyBorder="1"/>
    <xf numFmtId="0" fontId="11" fillId="0" borderId="29" xfId="3" applyFont="1" applyFill="1" applyBorder="1" applyAlignment="1"/>
    <xf numFmtId="0" fontId="11" fillId="0" borderId="29" xfId="3" applyFont="1" applyFill="1" applyBorder="1" applyAlignment="1">
      <alignment wrapText="1"/>
    </xf>
    <xf numFmtId="0" fontId="12" fillId="0" borderId="29" xfId="3" applyFont="1" applyFill="1" applyBorder="1" applyAlignment="1">
      <alignment wrapText="1"/>
    </xf>
    <xf numFmtId="0" fontId="12" fillId="0" borderId="29" xfId="3" applyFont="1" applyFill="1" applyBorder="1" applyAlignment="1">
      <alignment horizontal="left" wrapText="1"/>
    </xf>
    <xf numFmtId="0" fontId="11" fillId="0" borderId="29" xfId="3" applyFont="1" applyFill="1" applyBorder="1"/>
    <xf numFmtId="0" fontId="11" fillId="0" borderId="29" xfId="3" applyFont="1" applyFill="1" applyBorder="1" applyAlignment="1">
      <alignment horizontal="center" vertical="center" wrapText="1"/>
    </xf>
    <xf numFmtId="0" fontId="11" fillId="0" borderId="26" xfId="3" applyNumberFormat="1" applyFont="1" applyFill="1" applyBorder="1"/>
    <xf numFmtId="0" fontId="11" fillId="0" borderId="26" xfId="3" applyFont="1" applyFill="1" applyBorder="1"/>
    <xf numFmtId="0" fontId="11" fillId="0" borderId="27" xfId="3" applyFont="1" applyFill="1" applyBorder="1"/>
    <xf numFmtId="0" fontId="11" fillId="0" borderId="28" xfId="3" applyFont="1" applyFill="1" applyBorder="1"/>
    <xf numFmtId="0" fontId="6" fillId="0" borderId="27" xfId="3" applyFont="1" applyFill="1" applyBorder="1"/>
    <xf numFmtId="0" fontId="12" fillId="0" borderId="30" xfId="3" applyFont="1" applyFill="1" applyBorder="1" applyAlignment="1">
      <alignment horizontal="right" wrapText="1"/>
    </xf>
    <xf numFmtId="0" fontId="11" fillId="0" borderId="31" xfId="3" applyFont="1" applyFill="1" applyBorder="1"/>
    <xf numFmtId="167" fontId="11" fillId="0" borderId="27" xfId="3" applyNumberFormat="1" applyFont="1" applyFill="1" applyBorder="1"/>
    <xf numFmtId="45" fontId="11" fillId="0" borderId="32" xfId="3" applyNumberFormat="1" applyFont="1" applyFill="1" applyBorder="1"/>
    <xf numFmtId="0" fontId="11" fillId="0" borderId="32" xfId="3" applyFont="1" applyFill="1" applyBorder="1"/>
    <xf numFmtId="45" fontId="11" fillId="0" borderId="29" xfId="3" applyNumberFormat="1" applyFont="1" applyFill="1" applyBorder="1"/>
    <xf numFmtId="168" fontId="11" fillId="0" borderId="33" xfId="3" applyNumberFormat="1" applyFont="1" applyFill="1" applyBorder="1" applyAlignment="1">
      <alignment horizontal="center"/>
    </xf>
    <xf numFmtId="168" fontId="6" fillId="0" borderId="34" xfId="3" applyNumberFormat="1" applyFont="1" applyFill="1" applyBorder="1" applyAlignment="1">
      <alignment horizontal="center"/>
    </xf>
    <xf numFmtId="0" fontId="11" fillId="0" borderId="35" xfId="3" applyNumberFormat="1" applyFont="1" applyFill="1" applyBorder="1"/>
    <xf numFmtId="0" fontId="6" fillId="0" borderId="32" xfId="3" applyNumberFormat="1" applyFont="1" applyFill="1" applyBorder="1" applyAlignment="1">
      <alignment horizontal="center"/>
    </xf>
    <xf numFmtId="0" fontId="6" fillId="0" borderId="30" xfId="3" applyNumberFormat="1" applyFont="1" applyFill="1" applyBorder="1"/>
    <xf numFmtId="10" fontId="6" fillId="0" borderId="29" xfId="3" applyNumberFormat="1" applyFont="1" applyFill="1" applyBorder="1"/>
    <xf numFmtId="166" fontId="11" fillId="0" borderId="0" xfId="3" applyNumberFormat="1" applyFont="1" applyFill="1" applyBorder="1"/>
    <xf numFmtId="21" fontId="11" fillId="0" borderId="29" xfId="3" applyNumberFormat="1" applyFont="1" applyFill="1" applyBorder="1"/>
    <xf numFmtId="0" fontId="11" fillId="0" borderId="32" xfId="3" applyFont="1" applyFill="1" applyBorder="1" applyAlignment="1">
      <alignment wrapText="1"/>
    </xf>
    <xf numFmtId="0" fontId="5" fillId="0" borderId="28" xfId="3" applyFont="1" applyFill="1" applyBorder="1" applyAlignment="1">
      <alignment wrapText="1"/>
    </xf>
    <xf numFmtId="0" fontId="12" fillId="0" borderId="32" xfId="3" applyFont="1" applyFill="1" applyBorder="1" applyAlignment="1">
      <alignment horizontal="left" wrapText="1"/>
    </xf>
    <xf numFmtId="0" fontId="12" fillId="0" borderId="30" xfId="3" applyFont="1" applyFill="1" applyBorder="1" applyAlignment="1">
      <alignment horizontal="right"/>
    </xf>
    <xf numFmtId="0" fontId="11" fillId="0" borderId="0" xfId="3" applyFont="1" applyFill="1" applyBorder="1" applyAlignment="1">
      <alignment wrapText="1"/>
    </xf>
    <xf numFmtId="0" fontId="11" fillId="0" borderId="0" xfId="3" applyFont="1" applyFill="1" applyBorder="1" applyAlignment="1">
      <alignment horizontal="right"/>
    </xf>
    <xf numFmtId="164" fontId="11" fillId="0" borderId="0" xfId="3" applyNumberFormat="1" applyFont="1" applyFill="1" applyBorder="1"/>
    <xf numFmtId="168" fontId="6" fillId="0" borderId="0" xfId="3" applyNumberFormat="1" applyFont="1" applyFill="1" applyBorder="1" applyAlignment="1">
      <alignment horizontal="center"/>
    </xf>
    <xf numFmtId="0" fontId="11" fillId="0" borderId="0" xfId="3" applyNumberFormat="1" applyFont="1" applyFill="1"/>
    <xf numFmtId="0" fontId="15" fillId="0" borderId="0" xfId="3" applyFont="1" applyFill="1" applyAlignment="1">
      <alignment horizontal="left" wrapText="1"/>
    </xf>
    <xf numFmtId="0" fontId="5" fillId="0" borderId="0" xfId="3" applyFont="1" applyFill="1" applyBorder="1" applyAlignment="1">
      <alignment wrapText="1"/>
    </xf>
    <xf numFmtId="21" fontId="11" fillId="0" borderId="0" xfId="3" applyNumberFormat="1" applyFont="1" applyFill="1" applyBorder="1"/>
    <xf numFmtId="45" fontId="11" fillId="0" borderId="0" xfId="3" applyNumberFormat="1" applyFont="1" applyFill="1" applyBorder="1"/>
    <xf numFmtId="168" fontId="11" fillId="0" borderId="0" xfId="3" applyNumberFormat="1" applyFont="1" applyFill="1" applyBorder="1" applyAlignment="1">
      <alignment horizontal="center"/>
    </xf>
    <xf numFmtId="0" fontId="11" fillId="0" borderId="0" xfId="3" applyNumberFormat="1" applyFont="1" applyFill="1" applyBorder="1"/>
    <xf numFmtId="0" fontId="6" fillId="0" borderId="0" xfId="3" applyNumberFormat="1" applyFont="1" applyFill="1" applyBorder="1"/>
    <xf numFmtId="10" fontId="6" fillId="0" borderId="0" xfId="3" applyNumberFormat="1" applyFont="1" applyFill="1" applyBorder="1"/>
    <xf numFmtId="10" fontId="11" fillId="0" borderId="0" xfId="3" applyNumberFormat="1" applyFont="1" applyFill="1" applyBorder="1"/>
    <xf numFmtId="0" fontId="15" fillId="0" borderId="0" xfId="3" applyFont="1" applyFill="1"/>
    <xf numFmtId="0" fontId="15" fillId="0" borderId="0" xfId="3" applyFont="1" applyFill="1" applyBorder="1"/>
    <xf numFmtId="0" fontId="15" fillId="0" borderId="0" xfId="3" applyFont="1" applyFill="1" applyBorder="1" applyAlignment="1">
      <alignment wrapText="1"/>
    </xf>
    <xf numFmtId="164" fontId="15" fillId="0" borderId="0" xfId="3" applyNumberFormat="1" applyFont="1" applyFill="1" applyBorder="1"/>
    <xf numFmtId="21" fontId="15" fillId="0" borderId="0" xfId="3" applyNumberFormat="1" applyFont="1" applyFill="1" applyBorder="1"/>
    <xf numFmtId="45" fontId="15" fillId="0" borderId="0" xfId="3" applyNumberFormat="1" applyFont="1" applyFill="1" applyBorder="1"/>
    <xf numFmtId="45" fontId="5" fillId="0" borderId="0" xfId="3" applyNumberFormat="1" applyFont="1" applyFill="1" applyBorder="1"/>
    <xf numFmtId="49" fontId="15" fillId="0" borderId="0" xfId="3" applyNumberFormat="1" applyFont="1" applyFill="1" applyBorder="1"/>
    <xf numFmtId="168" fontId="15" fillId="0" borderId="0" xfId="3" applyNumberFormat="1" applyFont="1" applyFill="1" applyBorder="1" applyAlignment="1">
      <alignment horizontal="center"/>
    </xf>
    <xf numFmtId="10" fontId="15" fillId="0" borderId="0" xfId="3" applyNumberFormat="1" applyFont="1" applyFill="1" applyBorder="1"/>
    <xf numFmtId="0" fontId="15" fillId="0" borderId="0" xfId="3" applyNumberFormat="1" applyFont="1" applyFill="1"/>
    <xf numFmtId="0" fontId="9" fillId="0" borderId="0" xfId="3" applyFont="1" applyFill="1"/>
    <xf numFmtId="0" fontId="15" fillId="0" borderId="0" xfId="3" applyFont="1" applyFill="1" applyAlignment="1">
      <alignment wrapText="1"/>
    </xf>
    <xf numFmtId="164" fontId="15" fillId="0" borderId="0" xfId="3" applyNumberFormat="1" applyFont="1" applyFill="1"/>
    <xf numFmtId="45" fontId="15" fillId="0" borderId="0" xfId="3" applyNumberFormat="1" applyFont="1" applyFill="1"/>
    <xf numFmtId="49" fontId="15" fillId="0" borderId="0" xfId="3" applyNumberFormat="1" applyFont="1" applyFill="1"/>
    <xf numFmtId="168" fontId="15" fillId="0" borderId="0" xfId="3" applyNumberFormat="1" applyFont="1" applyFill="1"/>
    <xf numFmtId="168" fontId="5" fillId="0" borderId="0" xfId="3" applyNumberFormat="1" applyFont="1" applyFill="1" applyAlignment="1">
      <alignment horizontal="right"/>
    </xf>
    <xf numFmtId="168" fontId="5" fillId="0" borderId="0" xfId="3" applyNumberFormat="1" applyFont="1" applyFill="1" applyAlignment="1">
      <alignment horizontal="center"/>
    </xf>
    <xf numFmtId="168" fontId="6" fillId="0" borderId="0" xfId="3" applyNumberFormat="1" applyFont="1" applyFill="1" applyAlignment="1">
      <alignment horizontal="center"/>
    </xf>
    <xf numFmtId="0" fontId="11" fillId="0" borderId="36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11" fillId="0" borderId="29" xfId="3" applyFont="1" applyFill="1" applyBorder="1" applyAlignment="1">
      <alignment horizontal="center" vertical="center"/>
    </xf>
    <xf numFmtId="0" fontId="12" fillId="0" borderId="29" xfId="3" applyFont="1" applyFill="1" applyBorder="1" applyAlignment="1">
      <alignment horizontal="center" vertical="center" wrapText="1"/>
    </xf>
    <xf numFmtId="0" fontId="12" fillId="0" borderId="39" xfId="3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167" fontId="11" fillId="0" borderId="41" xfId="3" applyNumberFormat="1" applyFont="1" applyFill="1" applyBorder="1" applyAlignment="1">
      <alignment horizontal="center" vertical="center"/>
    </xf>
    <xf numFmtId="45" fontId="11" fillId="0" borderId="42" xfId="3" applyNumberFormat="1" applyFont="1" applyFill="1" applyBorder="1" applyAlignment="1">
      <alignment horizontal="center" vertical="center"/>
    </xf>
    <xf numFmtId="0" fontId="11" fillId="0" borderId="43" xfId="3" applyFont="1" applyFill="1" applyBorder="1" applyAlignment="1">
      <alignment horizontal="center" vertical="center"/>
    </xf>
    <xf numFmtId="0" fontId="11" fillId="0" borderId="44" xfId="3" applyFont="1" applyFill="1" applyBorder="1" applyAlignment="1">
      <alignment horizontal="center" vertical="center"/>
    </xf>
    <xf numFmtId="21" fontId="11" fillId="0" borderId="44" xfId="3" applyNumberFormat="1" applyFont="1" applyFill="1" applyBorder="1" applyAlignment="1">
      <alignment horizontal="center" vertical="center"/>
    </xf>
    <xf numFmtId="45" fontId="11" fillId="0" borderId="44" xfId="3" applyNumberFormat="1" applyFont="1" applyFill="1" applyBorder="1" applyAlignment="1">
      <alignment horizontal="center" vertical="center"/>
    </xf>
    <xf numFmtId="168" fontId="11" fillId="0" borderId="45" xfId="3" applyNumberFormat="1" applyFont="1" applyFill="1" applyBorder="1" applyAlignment="1">
      <alignment horizontal="center" vertical="center"/>
    </xf>
    <xf numFmtId="168" fontId="6" fillId="0" borderId="36" xfId="3" applyNumberFormat="1" applyFont="1" applyFill="1" applyBorder="1" applyAlignment="1">
      <alignment horizontal="center" vertical="center"/>
    </xf>
    <xf numFmtId="0" fontId="11" fillId="0" borderId="46" xfId="3" applyNumberFormat="1" applyFont="1" applyFill="1" applyBorder="1" applyAlignment="1">
      <alignment horizontal="center" vertical="center"/>
    </xf>
    <xf numFmtId="0" fontId="11" fillId="0" borderId="26" xfId="3" applyNumberFormat="1" applyFont="1" applyFill="1" applyBorder="1" applyAlignment="1">
      <alignment horizontal="center" vertical="center"/>
    </xf>
    <xf numFmtId="0" fontId="6" fillId="0" borderId="43" xfId="3" applyNumberFormat="1" applyFont="1" applyFill="1" applyBorder="1" applyAlignment="1">
      <alignment horizontal="center" vertical="center"/>
    </xf>
    <xf numFmtId="0" fontId="6" fillId="0" borderId="47" xfId="3" applyNumberFormat="1" applyFont="1" applyFill="1" applyBorder="1" applyAlignment="1">
      <alignment horizontal="center" vertical="center"/>
    </xf>
    <xf numFmtId="10" fontId="6" fillId="0" borderId="44" xfId="3" applyNumberFormat="1" applyFont="1" applyFill="1" applyBorder="1" applyAlignment="1">
      <alignment horizontal="center" vertical="center"/>
    </xf>
    <xf numFmtId="0" fontId="11" fillId="0" borderId="26" xfId="3" applyFont="1" applyFill="1" applyBorder="1" applyAlignment="1">
      <alignment horizontal="center" vertical="center"/>
    </xf>
    <xf numFmtId="0" fontId="11" fillId="0" borderId="27" xfId="3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12" fillId="0" borderId="30" xfId="3" applyFont="1" applyFill="1" applyBorder="1" applyAlignment="1">
      <alignment horizontal="center" vertical="center" wrapText="1"/>
    </xf>
    <xf numFmtId="0" fontId="11" fillId="0" borderId="31" xfId="3" applyFont="1" applyFill="1" applyBorder="1" applyAlignment="1">
      <alignment horizontal="center" vertical="center"/>
    </xf>
    <xf numFmtId="167" fontId="11" fillId="0" borderId="27" xfId="3" applyNumberFormat="1" applyFont="1" applyFill="1" applyBorder="1" applyAlignment="1">
      <alignment horizontal="center" vertical="center"/>
    </xf>
    <xf numFmtId="45" fontId="11" fillId="0" borderId="32" xfId="3" applyNumberFormat="1" applyFont="1" applyFill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45" fontId="11" fillId="0" borderId="29" xfId="3" applyNumberFormat="1" applyFont="1" applyFill="1" applyBorder="1" applyAlignment="1">
      <alignment horizontal="center" vertical="center"/>
    </xf>
    <xf numFmtId="168" fontId="11" fillId="0" borderId="33" xfId="3" applyNumberFormat="1" applyFont="1" applyFill="1" applyBorder="1" applyAlignment="1">
      <alignment horizontal="center" vertical="center"/>
    </xf>
    <xf numFmtId="168" fontId="6" fillId="0" borderId="34" xfId="3" applyNumberFormat="1" applyFont="1" applyFill="1" applyBorder="1" applyAlignment="1">
      <alignment horizontal="center" vertical="center"/>
    </xf>
    <xf numFmtId="0" fontId="11" fillId="0" borderId="35" xfId="3" applyNumberFormat="1" applyFont="1" applyFill="1" applyBorder="1" applyAlignment="1">
      <alignment horizontal="center" vertical="center"/>
    </xf>
    <xf numFmtId="0" fontId="6" fillId="0" borderId="32" xfId="3" applyNumberFormat="1" applyFont="1" applyFill="1" applyBorder="1" applyAlignment="1">
      <alignment horizontal="center" vertical="center"/>
    </xf>
    <xf numFmtId="0" fontId="6" fillId="0" borderId="30" xfId="3" applyNumberFormat="1" applyFont="1" applyFill="1" applyBorder="1" applyAlignment="1">
      <alignment horizontal="center" vertical="center"/>
    </xf>
    <xf numFmtId="10" fontId="6" fillId="0" borderId="29" xfId="3" applyNumberFormat="1" applyFont="1" applyFill="1" applyBorder="1" applyAlignment="1">
      <alignment horizontal="center" vertical="center"/>
    </xf>
    <xf numFmtId="21" fontId="11" fillId="0" borderId="29" xfId="3" applyNumberFormat="1" applyFont="1" applyFill="1" applyBorder="1" applyAlignment="1">
      <alignment horizontal="center" vertical="center"/>
    </xf>
    <xf numFmtId="21" fontId="11" fillId="0" borderId="32" xfId="3" applyNumberFormat="1" applyFont="1" applyFill="1" applyBorder="1" applyAlignment="1">
      <alignment horizontal="center" vertical="center"/>
    </xf>
    <xf numFmtId="167" fontId="11" fillId="0" borderId="29" xfId="3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wrapText="1"/>
    </xf>
    <xf numFmtId="0" fontId="9" fillId="0" borderId="8" xfId="1" applyFont="1" applyFill="1" applyBorder="1" applyAlignment="1">
      <alignment wrapText="1"/>
    </xf>
    <xf numFmtId="0" fontId="9" fillId="0" borderId="18" xfId="1" applyFont="1" applyFill="1" applyBorder="1" applyAlignment="1">
      <alignment wrapText="1"/>
    </xf>
    <xf numFmtId="0" fontId="9" fillId="0" borderId="7" xfId="1" applyFont="1" applyFill="1" applyBorder="1" applyAlignment="1">
      <alignment horizontal="center" textRotation="90" wrapText="1"/>
    </xf>
    <xf numFmtId="0" fontId="9" fillId="0" borderId="16" xfId="1" applyFont="1" applyFill="1" applyBorder="1" applyAlignment="1">
      <alignment horizontal="center" textRotation="90" wrapText="1"/>
    </xf>
    <xf numFmtId="164" fontId="9" fillId="0" borderId="7" xfId="1" applyNumberFormat="1" applyFont="1" applyFill="1" applyBorder="1" applyAlignment="1">
      <alignment horizontal="center" textRotation="90"/>
    </xf>
    <xf numFmtId="164" fontId="9" fillId="0" borderId="19" xfId="1" applyNumberFormat="1" applyFont="1" applyFill="1" applyBorder="1" applyAlignment="1">
      <alignment horizontal="center" textRotation="90"/>
    </xf>
    <xf numFmtId="164" fontId="9" fillId="0" borderId="48" xfId="1" applyNumberFormat="1" applyFont="1" applyFill="1" applyBorder="1" applyAlignment="1">
      <alignment horizontal="center" wrapText="1"/>
    </xf>
    <xf numFmtId="164" fontId="9" fillId="0" borderId="49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textRotation="90" wrapText="1"/>
    </xf>
    <xf numFmtId="0" fontId="9" fillId="0" borderId="12" xfId="1" applyFont="1" applyFill="1" applyBorder="1" applyAlignment="1">
      <alignment textRotation="90" wrapText="1"/>
    </xf>
    <xf numFmtId="0" fontId="9" fillId="0" borderId="4" xfId="1" applyFont="1" applyFill="1" applyBorder="1" applyAlignment="1">
      <alignment textRotation="90" wrapText="1"/>
    </xf>
    <xf numFmtId="0" fontId="9" fillId="0" borderId="13" xfId="1" applyFont="1" applyFill="1" applyBorder="1" applyAlignment="1">
      <alignment textRotation="90" wrapText="1"/>
    </xf>
    <xf numFmtId="0" fontId="9" fillId="0" borderId="5" xfId="1" applyFont="1" applyFill="1" applyBorder="1" applyAlignment="1">
      <alignment textRotation="90" wrapText="1"/>
    </xf>
    <xf numFmtId="0" fontId="9" fillId="0" borderId="14" xfId="1" applyFont="1" applyFill="1" applyBorder="1" applyAlignment="1">
      <alignment textRotation="90" wrapText="1"/>
    </xf>
    <xf numFmtId="0" fontId="9" fillId="0" borderId="6" xfId="1" applyFont="1" applyFill="1" applyBorder="1"/>
    <xf numFmtId="0" fontId="9" fillId="0" borderId="15" xfId="1" applyFont="1" applyFill="1" applyBorder="1"/>
    <xf numFmtId="0" fontId="9" fillId="0" borderId="7" xfId="1" applyFont="1" applyFill="1" applyBorder="1" applyAlignment="1">
      <alignment wrapText="1"/>
    </xf>
    <xf numFmtId="0" fontId="9" fillId="0" borderId="16" xfId="1" applyFont="1" applyFill="1" applyBorder="1" applyAlignment="1">
      <alignment wrapText="1"/>
    </xf>
    <xf numFmtId="0" fontId="9" fillId="0" borderId="5" xfId="1" applyFont="1" applyFill="1" applyBorder="1" applyAlignment="1">
      <alignment horizontal="center" textRotation="90" wrapText="1"/>
    </xf>
    <xf numFmtId="0" fontId="9" fillId="0" borderId="17" xfId="1" applyFont="1" applyFill="1" applyBorder="1" applyAlignment="1">
      <alignment horizontal="center" textRotation="90" wrapText="1"/>
    </xf>
    <xf numFmtId="0" fontId="9" fillId="0" borderId="6" xfId="1" applyFont="1" applyFill="1" applyBorder="1" applyAlignment="1">
      <alignment horizontal="center" textRotation="90" wrapText="1"/>
    </xf>
    <xf numFmtId="0" fontId="9" fillId="0" borderId="15" xfId="1" applyFont="1" applyFill="1" applyBorder="1" applyAlignment="1">
      <alignment horizontal="center" textRotation="90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textRotation="90" wrapText="1"/>
    </xf>
    <xf numFmtId="0" fontId="9" fillId="0" borderId="12" xfId="1" applyFont="1" applyFill="1" applyBorder="1" applyAlignment="1">
      <alignment horizontal="center" textRotation="90" wrapText="1"/>
    </xf>
    <xf numFmtId="0" fontId="9" fillId="0" borderId="7" xfId="1" applyFont="1" applyFill="1" applyBorder="1" applyAlignment="1">
      <alignment textRotation="90" wrapText="1"/>
    </xf>
    <xf numFmtId="0" fontId="9" fillId="0" borderId="16" xfId="1" applyFont="1" applyFill="1" applyBorder="1" applyAlignment="1">
      <alignment textRotation="90" wrapText="1"/>
    </xf>
    <xf numFmtId="0" fontId="2" fillId="0" borderId="1" xfId="1" applyFont="1" applyFill="1" applyBorder="1" applyAlignment="1">
      <alignment horizontal="center" wrapText="1"/>
    </xf>
    <xf numFmtId="164" fontId="9" fillId="0" borderId="8" xfId="1" applyNumberFormat="1" applyFont="1" applyFill="1" applyBorder="1" applyAlignment="1">
      <alignment horizontal="center" textRotation="90"/>
    </xf>
    <xf numFmtId="164" fontId="9" fillId="0" borderId="50" xfId="1" applyNumberFormat="1" applyFont="1" applyFill="1" applyBorder="1" applyAlignment="1">
      <alignment horizontal="center" textRotation="90"/>
    </xf>
    <xf numFmtId="164" fontId="9" fillId="0" borderId="3" xfId="1" applyNumberFormat="1" applyFont="1" applyFill="1" applyBorder="1" applyAlignment="1">
      <alignment horizontal="center" wrapText="1"/>
    </xf>
    <xf numFmtId="164" fontId="9" fillId="0" borderId="12" xfId="1" applyNumberFormat="1" applyFont="1" applyFill="1" applyBorder="1" applyAlignment="1">
      <alignment horizontal="center"/>
    </xf>
    <xf numFmtId="0" fontId="11" fillId="0" borderId="51" xfId="1" applyFont="1" applyFill="1" applyBorder="1" applyAlignment="1">
      <alignment horizontal="center"/>
    </xf>
    <xf numFmtId="0" fontId="0" fillId="0" borderId="51" xfId="0" applyBorder="1" applyAlignment="1"/>
    <xf numFmtId="0" fontId="2" fillId="0" borderId="1" xfId="1" applyFont="1" applyFill="1" applyBorder="1" applyAlignment="1">
      <alignment horizontal="center" vertical="top" wrapText="1"/>
    </xf>
    <xf numFmtId="0" fontId="15" fillId="0" borderId="0" xfId="3" applyFont="1" applyFill="1" applyAlignment="1">
      <alignment horizontal="left" wrapText="1"/>
    </xf>
    <xf numFmtId="0" fontId="9" fillId="0" borderId="8" xfId="3" applyFont="1" applyFill="1" applyBorder="1" applyAlignment="1">
      <alignment wrapText="1"/>
    </xf>
    <xf numFmtId="0" fontId="9" fillId="0" borderId="18" xfId="3" applyFont="1" applyFill="1" applyBorder="1" applyAlignment="1">
      <alignment wrapText="1"/>
    </xf>
    <xf numFmtId="0" fontId="9" fillId="0" borderId="7" xfId="3" applyFont="1" applyFill="1" applyBorder="1" applyAlignment="1">
      <alignment horizontal="center" textRotation="90" wrapText="1"/>
    </xf>
    <xf numFmtId="0" fontId="9" fillId="0" borderId="16" xfId="3" applyFont="1" applyFill="1" applyBorder="1" applyAlignment="1">
      <alignment horizontal="center" textRotation="90" wrapText="1"/>
    </xf>
    <xf numFmtId="164" fontId="9" fillId="0" borderId="7" xfId="3" applyNumberFormat="1" applyFont="1" applyFill="1" applyBorder="1" applyAlignment="1">
      <alignment horizontal="center" textRotation="90"/>
    </xf>
    <xf numFmtId="164" fontId="9" fillId="0" borderId="19" xfId="3" applyNumberFormat="1" applyFont="1" applyFill="1" applyBorder="1" applyAlignment="1">
      <alignment horizontal="center" textRotation="90"/>
    </xf>
    <xf numFmtId="164" fontId="9" fillId="0" borderId="48" xfId="3" applyNumberFormat="1" applyFont="1" applyFill="1" applyBorder="1" applyAlignment="1">
      <alignment horizontal="center" wrapText="1"/>
    </xf>
    <xf numFmtId="164" fontId="9" fillId="0" borderId="49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textRotation="90" wrapText="1"/>
    </xf>
    <xf numFmtId="0" fontId="9" fillId="0" borderId="12" xfId="3" applyFont="1" applyFill="1" applyBorder="1" applyAlignment="1">
      <alignment textRotation="90" wrapText="1"/>
    </xf>
    <xf numFmtId="0" fontId="9" fillId="0" borderId="4" xfId="3" applyFont="1" applyFill="1" applyBorder="1" applyAlignment="1">
      <alignment textRotation="90" wrapText="1"/>
    </xf>
    <xf numFmtId="0" fontId="9" fillId="0" borderId="13" xfId="3" applyFont="1" applyFill="1" applyBorder="1" applyAlignment="1">
      <alignment textRotation="90" wrapText="1"/>
    </xf>
    <xf numFmtId="0" fontId="9" fillId="0" borderId="5" xfId="3" applyFont="1" applyFill="1" applyBorder="1" applyAlignment="1">
      <alignment textRotation="90" wrapText="1"/>
    </xf>
    <xf numFmtId="0" fontId="9" fillId="0" borderId="14" xfId="3" applyFont="1" applyFill="1" applyBorder="1" applyAlignment="1">
      <alignment textRotation="90" wrapText="1"/>
    </xf>
    <xf numFmtId="0" fontId="9" fillId="0" borderId="6" xfId="3" applyFont="1" applyFill="1" applyBorder="1"/>
    <xf numFmtId="0" fontId="9" fillId="0" borderId="15" xfId="3" applyFont="1" applyFill="1" applyBorder="1"/>
    <xf numFmtId="0" fontId="9" fillId="0" borderId="7" xfId="3" applyFont="1" applyFill="1" applyBorder="1" applyAlignment="1">
      <alignment wrapText="1"/>
    </xf>
    <xf numFmtId="0" fontId="9" fillId="0" borderId="16" xfId="3" applyFont="1" applyFill="1" applyBorder="1" applyAlignment="1">
      <alignment wrapText="1"/>
    </xf>
    <xf numFmtId="0" fontId="9" fillId="0" borderId="5" xfId="3" applyFont="1" applyFill="1" applyBorder="1" applyAlignment="1">
      <alignment horizontal="center" textRotation="90" wrapText="1"/>
    </xf>
    <xf numFmtId="0" fontId="9" fillId="0" borderId="17" xfId="3" applyFont="1" applyFill="1" applyBorder="1" applyAlignment="1">
      <alignment horizontal="center" textRotation="90" wrapText="1"/>
    </xf>
    <xf numFmtId="0" fontId="9" fillId="0" borderId="6" xfId="3" applyFont="1" applyFill="1" applyBorder="1" applyAlignment="1">
      <alignment horizontal="center" textRotation="90" wrapText="1"/>
    </xf>
    <xf numFmtId="0" fontId="9" fillId="0" borderId="15" xfId="3" applyFont="1" applyFill="1" applyBorder="1" applyAlignment="1">
      <alignment horizontal="center" textRotation="90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textRotation="90" wrapText="1"/>
    </xf>
    <xf numFmtId="0" fontId="9" fillId="0" borderId="12" xfId="3" applyFont="1" applyFill="1" applyBorder="1" applyAlignment="1">
      <alignment horizontal="center" textRotation="90" wrapText="1"/>
    </xf>
  </cellXfs>
  <cellStyles count="4">
    <cellStyle name="Обычный" xfId="0" builtinId="0"/>
    <cellStyle name="Обычный 2" xfId="1"/>
    <cellStyle name="Обычный 3" xfId="3"/>
    <cellStyle name="Обычный_Протокол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83;%208-9%20&#1083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83;%2010-11%20&#1083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82;&#1083;%2012-13%20&#1083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82;&#1083;%2014-15%20&#1083;&#1077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82;&#1083;%2016-18%20&#1083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ично-ком"/>
      <sheetName val="Универсиада"/>
      <sheetName val="Вывод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96</v>
          </cell>
        </row>
        <row r="4">
          <cell r="A4">
            <v>3</v>
          </cell>
          <cell r="B4">
            <v>93</v>
          </cell>
        </row>
        <row r="5">
          <cell r="A5">
            <v>4</v>
          </cell>
          <cell r="B5">
            <v>90</v>
          </cell>
        </row>
        <row r="6">
          <cell r="A6">
            <v>5</v>
          </cell>
          <cell r="B6">
            <v>87</v>
          </cell>
        </row>
        <row r="7">
          <cell r="A7">
            <v>6</v>
          </cell>
          <cell r="B7">
            <v>84</v>
          </cell>
        </row>
        <row r="8">
          <cell r="A8">
            <v>7</v>
          </cell>
          <cell r="B8">
            <v>81</v>
          </cell>
        </row>
        <row r="9">
          <cell r="A9">
            <v>8</v>
          </cell>
          <cell r="B9">
            <v>78</v>
          </cell>
        </row>
        <row r="10">
          <cell r="A10">
            <v>9</v>
          </cell>
          <cell r="B10">
            <v>75</v>
          </cell>
        </row>
        <row r="11">
          <cell r="A11">
            <v>10</v>
          </cell>
          <cell r="B11">
            <v>72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68</v>
          </cell>
        </row>
        <row r="14">
          <cell r="A14">
            <v>13</v>
          </cell>
          <cell r="B14">
            <v>66</v>
          </cell>
        </row>
        <row r="15">
          <cell r="A15">
            <v>14</v>
          </cell>
          <cell r="B15">
            <v>64</v>
          </cell>
        </row>
        <row r="16">
          <cell r="A16">
            <v>15</v>
          </cell>
          <cell r="B16">
            <v>62</v>
          </cell>
        </row>
        <row r="17">
          <cell r="A17">
            <v>16</v>
          </cell>
          <cell r="B17">
            <v>60</v>
          </cell>
        </row>
        <row r="18">
          <cell r="A18">
            <v>17</v>
          </cell>
          <cell r="B18">
            <v>58</v>
          </cell>
        </row>
        <row r="19">
          <cell r="A19">
            <v>18</v>
          </cell>
          <cell r="B19">
            <v>56</v>
          </cell>
        </row>
        <row r="20">
          <cell r="A20">
            <v>19</v>
          </cell>
          <cell r="B20">
            <v>54</v>
          </cell>
        </row>
        <row r="21">
          <cell r="A21">
            <v>20</v>
          </cell>
          <cell r="B21">
            <v>52</v>
          </cell>
        </row>
        <row r="22">
          <cell r="A22">
            <v>21</v>
          </cell>
          <cell r="B22">
            <v>50</v>
          </cell>
        </row>
        <row r="23">
          <cell r="A23">
            <v>22</v>
          </cell>
          <cell r="B23">
            <v>48</v>
          </cell>
        </row>
        <row r="24">
          <cell r="A24">
            <v>23</v>
          </cell>
          <cell r="B24">
            <v>46</v>
          </cell>
        </row>
        <row r="25">
          <cell r="A25">
            <v>24</v>
          </cell>
          <cell r="B25">
            <v>44</v>
          </cell>
        </row>
        <row r="26">
          <cell r="A26">
            <v>25</v>
          </cell>
          <cell r="B26">
            <v>42</v>
          </cell>
        </row>
        <row r="27">
          <cell r="A27">
            <v>26</v>
          </cell>
          <cell r="B27">
            <v>40</v>
          </cell>
        </row>
        <row r="28">
          <cell r="A28">
            <v>27</v>
          </cell>
          <cell r="B28">
            <v>38</v>
          </cell>
        </row>
        <row r="29">
          <cell r="A29">
            <v>28</v>
          </cell>
          <cell r="B29">
            <v>36</v>
          </cell>
        </row>
        <row r="30">
          <cell r="A30">
            <v>29</v>
          </cell>
          <cell r="B30">
            <v>34</v>
          </cell>
        </row>
        <row r="31">
          <cell r="A31">
            <v>30</v>
          </cell>
          <cell r="B31">
            <v>32</v>
          </cell>
        </row>
        <row r="32">
          <cell r="A32">
            <v>31</v>
          </cell>
          <cell r="B32">
            <v>30</v>
          </cell>
        </row>
        <row r="33">
          <cell r="A33">
            <v>32</v>
          </cell>
          <cell r="B33">
            <v>29</v>
          </cell>
        </row>
        <row r="34">
          <cell r="A34">
            <v>33</v>
          </cell>
          <cell r="B34">
            <v>28</v>
          </cell>
        </row>
        <row r="35">
          <cell r="A35">
            <v>34</v>
          </cell>
          <cell r="B35">
            <v>27</v>
          </cell>
        </row>
        <row r="36">
          <cell r="A36">
            <v>35</v>
          </cell>
          <cell r="B36">
            <v>26</v>
          </cell>
        </row>
        <row r="37">
          <cell r="A37">
            <v>36</v>
          </cell>
          <cell r="B37">
            <v>25</v>
          </cell>
        </row>
        <row r="38">
          <cell r="A38">
            <v>37</v>
          </cell>
          <cell r="B38">
            <v>24</v>
          </cell>
        </row>
        <row r="39">
          <cell r="A39">
            <v>38</v>
          </cell>
          <cell r="B39">
            <v>23</v>
          </cell>
        </row>
        <row r="40">
          <cell r="A40">
            <v>39</v>
          </cell>
          <cell r="B40">
            <v>22</v>
          </cell>
        </row>
        <row r="41">
          <cell r="A41">
            <v>40</v>
          </cell>
          <cell r="B41">
            <v>21</v>
          </cell>
        </row>
        <row r="42">
          <cell r="A42">
            <v>41</v>
          </cell>
          <cell r="B42">
            <v>20</v>
          </cell>
        </row>
        <row r="43">
          <cell r="A43">
            <v>42</v>
          </cell>
          <cell r="B43">
            <v>19</v>
          </cell>
        </row>
        <row r="44">
          <cell r="A44">
            <v>43</v>
          </cell>
          <cell r="B44">
            <v>18</v>
          </cell>
        </row>
        <row r="45">
          <cell r="A45">
            <v>44</v>
          </cell>
          <cell r="B45">
            <v>17</v>
          </cell>
        </row>
        <row r="46">
          <cell r="A46">
            <v>45</v>
          </cell>
          <cell r="B46">
            <v>15</v>
          </cell>
        </row>
        <row r="47">
          <cell r="A47">
            <v>46</v>
          </cell>
          <cell r="B47">
            <v>15</v>
          </cell>
        </row>
        <row r="48">
          <cell r="A48">
            <v>47</v>
          </cell>
          <cell r="B48">
            <v>15</v>
          </cell>
        </row>
        <row r="49">
          <cell r="A49">
            <v>48</v>
          </cell>
          <cell r="B49">
            <v>15</v>
          </cell>
        </row>
        <row r="50">
          <cell r="A50">
            <v>49</v>
          </cell>
          <cell r="B50">
            <v>15</v>
          </cell>
        </row>
        <row r="51">
          <cell r="A51">
            <v>50</v>
          </cell>
          <cell r="B51">
            <v>15</v>
          </cell>
        </row>
        <row r="52">
          <cell r="A52">
            <v>51</v>
          </cell>
          <cell r="B52">
            <v>15</v>
          </cell>
        </row>
        <row r="53">
          <cell r="A53">
            <v>52</v>
          </cell>
          <cell r="B53">
            <v>15</v>
          </cell>
        </row>
        <row r="54">
          <cell r="A54">
            <v>53</v>
          </cell>
          <cell r="B54">
            <v>15</v>
          </cell>
        </row>
        <row r="55">
          <cell r="A55">
            <v>54</v>
          </cell>
          <cell r="B55">
            <v>15</v>
          </cell>
        </row>
        <row r="56">
          <cell r="A56">
            <v>55</v>
          </cell>
          <cell r="B56">
            <v>15</v>
          </cell>
        </row>
        <row r="57">
          <cell r="A57">
            <v>56</v>
          </cell>
          <cell r="B57">
            <v>13</v>
          </cell>
        </row>
        <row r="58">
          <cell r="A58">
            <v>57</v>
          </cell>
          <cell r="B58">
            <v>13</v>
          </cell>
        </row>
        <row r="59">
          <cell r="A59">
            <v>58</v>
          </cell>
          <cell r="B59">
            <v>13</v>
          </cell>
        </row>
        <row r="60">
          <cell r="A60">
            <v>59</v>
          </cell>
          <cell r="B60">
            <v>13</v>
          </cell>
        </row>
        <row r="61">
          <cell r="A61">
            <v>60</v>
          </cell>
          <cell r="B61">
            <v>13</v>
          </cell>
        </row>
        <row r="62">
          <cell r="A62">
            <v>61</v>
          </cell>
          <cell r="B62">
            <v>13</v>
          </cell>
        </row>
        <row r="63">
          <cell r="A63">
            <v>62</v>
          </cell>
          <cell r="B63">
            <v>13</v>
          </cell>
        </row>
        <row r="64">
          <cell r="A64">
            <v>63</v>
          </cell>
          <cell r="B64">
            <v>13</v>
          </cell>
        </row>
        <row r="65">
          <cell r="A65">
            <v>64</v>
          </cell>
          <cell r="B65">
            <v>13</v>
          </cell>
        </row>
        <row r="66">
          <cell r="A66">
            <v>65</v>
          </cell>
          <cell r="B66">
            <v>13</v>
          </cell>
        </row>
        <row r="67">
          <cell r="A67">
            <v>66</v>
          </cell>
          <cell r="B67">
            <v>11</v>
          </cell>
        </row>
        <row r="68">
          <cell r="A68">
            <v>67</v>
          </cell>
          <cell r="B68">
            <v>11</v>
          </cell>
        </row>
        <row r="69">
          <cell r="A69">
            <v>68</v>
          </cell>
          <cell r="B69">
            <v>11</v>
          </cell>
        </row>
        <row r="70">
          <cell r="A70">
            <v>69</v>
          </cell>
          <cell r="B70">
            <v>11</v>
          </cell>
        </row>
        <row r="71">
          <cell r="A71">
            <v>70</v>
          </cell>
          <cell r="B71">
            <v>11</v>
          </cell>
        </row>
        <row r="72">
          <cell r="A72">
            <v>71</v>
          </cell>
          <cell r="B72">
            <v>11</v>
          </cell>
        </row>
        <row r="73">
          <cell r="A73">
            <v>72</v>
          </cell>
          <cell r="B73">
            <v>11</v>
          </cell>
        </row>
        <row r="74">
          <cell r="A74">
            <v>73</v>
          </cell>
          <cell r="B74">
            <v>11</v>
          </cell>
        </row>
        <row r="75">
          <cell r="A75">
            <v>74</v>
          </cell>
          <cell r="B75">
            <v>11</v>
          </cell>
        </row>
        <row r="76">
          <cell r="A76">
            <v>75</v>
          </cell>
          <cell r="B76">
            <v>11</v>
          </cell>
        </row>
        <row r="77">
          <cell r="A77">
            <v>76</v>
          </cell>
          <cell r="B77">
            <v>9</v>
          </cell>
        </row>
        <row r="78">
          <cell r="A78">
            <v>77</v>
          </cell>
          <cell r="B78">
            <v>9</v>
          </cell>
        </row>
        <row r="79">
          <cell r="A79">
            <v>78</v>
          </cell>
          <cell r="B79">
            <v>9</v>
          </cell>
        </row>
        <row r="80">
          <cell r="A80">
            <v>79</v>
          </cell>
          <cell r="B80">
            <v>9</v>
          </cell>
        </row>
        <row r="81">
          <cell r="A81">
            <v>80</v>
          </cell>
          <cell r="B81">
            <v>9</v>
          </cell>
        </row>
        <row r="82">
          <cell r="A82">
            <v>81</v>
          </cell>
          <cell r="B82">
            <v>9</v>
          </cell>
        </row>
        <row r="83">
          <cell r="A83">
            <v>82</v>
          </cell>
          <cell r="B83">
            <v>9</v>
          </cell>
        </row>
        <row r="84">
          <cell r="A84">
            <v>83</v>
          </cell>
          <cell r="B84">
            <v>9</v>
          </cell>
        </row>
        <row r="85">
          <cell r="A85">
            <v>84</v>
          </cell>
          <cell r="B85">
            <v>9</v>
          </cell>
        </row>
        <row r="86">
          <cell r="A86">
            <v>85</v>
          </cell>
          <cell r="B86">
            <v>9</v>
          </cell>
        </row>
        <row r="87">
          <cell r="A87">
            <v>86</v>
          </cell>
          <cell r="B87">
            <v>7</v>
          </cell>
        </row>
        <row r="88">
          <cell r="A88">
            <v>87</v>
          </cell>
          <cell r="B88">
            <v>7</v>
          </cell>
        </row>
        <row r="89">
          <cell r="A89">
            <v>88</v>
          </cell>
          <cell r="B89">
            <v>7</v>
          </cell>
        </row>
        <row r="90">
          <cell r="A90">
            <v>89</v>
          </cell>
          <cell r="B90">
            <v>7</v>
          </cell>
        </row>
        <row r="91">
          <cell r="A91">
            <v>90</v>
          </cell>
          <cell r="B91">
            <v>7</v>
          </cell>
        </row>
        <row r="92">
          <cell r="A92">
            <v>91</v>
          </cell>
          <cell r="B92">
            <v>7</v>
          </cell>
        </row>
        <row r="93">
          <cell r="A93">
            <v>92</v>
          </cell>
          <cell r="B93">
            <v>7</v>
          </cell>
        </row>
        <row r="94">
          <cell r="A94">
            <v>93</v>
          </cell>
          <cell r="B94">
            <v>7</v>
          </cell>
        </row>
        <row r="95">
          <cell r="A95">
            <v>94</v>
          </cell>
          <cell r="B95">
            <v>7</v>
          </cell>
        </row>
        <row r="96">
          <cell r="A96">
            <v>95</v>
          </cell>
          <cell r="B96">
            <v>7</v>
          </cell>
        </row>
        <row r="97">
          <cell r="A97">
            <v>96</v>
          </cell>
          <cell r="B97">
            <v>7</v>
          </cell>
        </row>
        <row r="98">
          <cell r="A98">
            <v>97</v>
          </cell>
          <cell r="B98">
            <v>7</v>
          </cell>
        </row>
        <row r="99">
          <cell r="A99">
            <v>98</v>
          </cell>
          <cell r="B99">
            <v>7</v>
          </cell>
        </row>
        <row r="100">
          <cell r="A100">
            <v>99</v>
          </cell>
          <cell r="B100">
            <v>7</v>
          </cell>
        </row>
        <row r="101">
          <cell r="A101">
            <v>100</v>
          </cell>
          <cell r="B101">
            <v>7</v>
          </cell>
        </row>
        <row r="102">
          <cell r="A102">
            <v>101</v>
          </cell>
          <cell r="B102">
            <v>7</v>
          </cell>
        </row>
        <row r="103">
          <cell r="A103">
            <v>102</v>
          </cell>
          <cell r="B103">
            <v>7</v>
          </cell>
        </row>
        <row r="104">
          <cell r="A104">
            <v>103</v>
          </cell>
          <cell r="B104">
            <v>7</v>
          </cell>
        </row>
        <row r="105">
          <cell r="A105">
            <v>104</v>
          </cell>
          <cell r="B105">
            <v>7</v>
          </cell>
        </row>
        <row r="106">
          <cell r="A106">
            <v>105</v>
          </cell>
          <cell r="B106">
            <v>7</v>
          </cell>
        </row>
        <row r="107">
          <cell r="A107">
            <v>106</v>
          </cell>
          <cell r="B107">
            <v>5</v>
          </cell>
        </row>
        <row r="108">
          <cell r="A108">
            <v>107</v>
          </cell>
          <cell r="B108">
            <v>5</v>
          </cell>
        </row>
        <row r="109">
          <cell r="A109">
            <v>108</v>
          </cell>
          <cell r="B109">
            <v>5</v>
          </cell>
        </row>
        <row r="110">
          <cell r="A110">
            <v>109</v>
          </cell>
          <cell r="B110">
            <v>5</v>
          </cell>
        </row>
        <row r="111">
          <cell r="A111">
            <v>110</v>
          </cell>
          <cell r="B111">
            <v>5</v>
          </cell>
        </row>
        <row r="112">
          <cell r="A112">
            <v>111</v>
          </cell>
          <cell r="B112">
            <v>5</v>
          </cell>
        </row>
        <row r="113">
          <cell r="A113">
            <v>112</v>
          </cell>
          <cell r="B113">
            <v>5</v>
          </cell>
        </row>
        <row r="114">
          <cell r="A114">
            <v>113</v>
          </cell>
          <cell r="B114">
            <v>5</v>
          </cell>
        </row>
        <row r="115">
          <cell r="A115">
            <v>114</v>
          </cell>
          <cell r="B115">
            <v>5</v>
          </cell>
        </row>
        <row r="116">
          <cell r="A116">
            <v>115</v>
          </cell>
          <cell r="B116">
            <v>5</v>
          </cell>
        </row>
        <row r="117">
          <cell r="A117">
            <v>116</v>
          </cell>
          <cell r="B117">
            <v>5</v>
          </cell>
        </row>
        <row r="118">
          <cell r="A118">
            <v>117</v>
          </cell>
          <cell r="B118">
            <v>5</v>
          </cell>
        </row>
        <row r="119">
          <cell r="A119">
            <v>118</v>
          </cell>
          <cell r="B119">
            <v>5</v>
          </cell>
        </row>
        <row r="120">
          <cell r="A120">
            <v>119</v>
          </cell>
          <cell r="B120">
            <v>5</v>
          </cell>
        </row>
        <row r="121">
          <cell r="A121">
            <v>120</v>
          </cell>
          <cell r="B121">
            <v>5</v>
          </cell>
        </row>
        <row r="122">
          <cell r="A122">
            <v>121</v>
          </cell>
          <cell r="B122">
            <v>5</v>
          </cell>
        </row>
        <row r="123">
          <cell r="A123">
            <v>122</v>
          </cell>
          <cell r="B123">
            <v>5</v>
          </cell>
        </row>
        <row r="124">
          <cell r="A124">
            <v>123</v>
          </cell>
          <cell r="B124">
            <v>5</v>
          </cell>
        </row>
        <row r="125">
          <cell r="A125">
            <v>124</v>
          </cell>
          <cell r="B125">
            <v>5</v>
          </cell>
        </row>
        <row r="126">
          <cell r="A126">
            <v>125</v>
          </cell>
          <cell r="B126">
            <v>5</v>
          </cell>
        </row>
        <row r="127">
          <cell r="A127">
            <v>126</v>
          </cell>
          <cell r="B127">
            <v>5</v>
          </cell>
        </row>
        <row r="128">
          <cell r="A128">
            <v>127</v>
          </cell>
          <cell r="B128">
            <v>5</v>
          </cell>
        </row>
        <row r="129">
          <cell r="A129">
            <v>128</v>
          </cell>
          <cell r="B129">
            <v>5</v>
          </cell>
        </row>
        <row r="130">
          <cell r="A130">
            <v>129</v>
          </cell>
          <cell r="B130">
            <v>5</v>
          </cell>
        </row>
        <row r="131">
          <cell r="A131">
            <v>130</v>
          </cell>
          <cell r="B131">
            <v>5</v>
          </cell>
        </row>
        <row r="132">
          <cell r="A132">
            <v>131</v>
          </cell>
          <cell r="B132">
            <v>5</v>
          </cell>
        </row>
        <row r="133">
          <cell r="A133">
            <v>132</v>
          </cell>
          <cell r="B133">
            <v>5</v>
          </cell>
        </row>
        <row r="134">
          <cell r="A134">
            <v>133</v>
          </cell>
          <cell r="B134">
            <v>5</v>
          </cell>
        </row>
        <row r="135">
          <cell r="A135">
            <v>134</v>
          </cell>
          <cell r="B135">
            <v>5</v>
          </cell>
        </row>
        <row r="136">
          <cell r="A136">
            <v>135</v>
          </cell>
          <cell r="B136">
            <v>5</v>
          </cell>
        </row>
        <row r="137">
          <cell r="A137">
            <v>136</v>
          </cell>
          <cell r="B137">
            <v>5</v>
          </cell>
        </row>
        <row r="138">
          <cell r="A138">
            <v>137</v>
          </cell>
          <cell r="B138">
            <v>5</v>
          </cell>
        </row>
        <row r="139">
          <cell r="A139">
            <v>138</v>
          </cell>
          <cell r="B139">
            <v>5</v>
          </cell>
        </row>
        <row r="140">
          <cell r="A140">
            <v>139</v>
          </cell>
          <cell r="B140">
            <v>5</v>
          </cell>
        </row>
        <row r="141">
          <cell r="A141">
            <v>140</v>
          </cell>
          <cell r="B141">
            <v>5</v>
          </cell>
        </row>
        <row r="142">
          <cell r="A142">
            <v>141</v>
          </cell>
          <cell r="B142">
            <v>5</v>
          </cell>
        </row>
        <row r="143">
          <cell r="A143">
            <v>142</v>
          </cell>
          <cell r="B143">
            <v>5</v>
          </cell>
        </row>
        <row r="144">
          <cell r="A144">
            <v>143</v>
          </cell>
          <cell r="B144">
            <v>5</v>
          </cell>
        </row>
        <row r="145">
          <cell r="A145">
            <v>144</v>
          </cell>
          <cell r="B145">
            <v>5</v>
          </cell>
        </row>
        <row r="146">
          <cell r="A146">
            <v>145</v>
          </cell>
          <cell r="B146">
            <v>5</v>
          </cell>
        </row>
        <row r="147">
          <cell r="A147">
            <v>146</v>
          </cell>
          <cell r="B147">
            <v>5</v>
          </cell>
        </row>
        <row r="148">
          <cell r="A148">
            <v>147</v>
          </cell>
          <cell r="B148">
            <v>5</v>
          </cell>
        </row>
        <row r="149">
          <cell r="A149">
            <v>148</v>
          </cell>
          <cell r="B149">
            <v>5</v>
          </cell>
        </row>
        <row r="150">
          <cell r="A150">
            <v>149</v>
          </cell>
          <cell r="B150">
            <v>5</v>
          </cell>
        </row>
        <row r="151">
          <cell r="A151">
            <v>150</v>
          </cell>
          <cell r="B151">
            <v>5</v>
          </cell>
        </row>
        <row r="152">
          <cell r="A152">
            <v>151</v>
          </cell>
          <cell r="B152">
            <v>5</v>
          </cell>
        </row>
        <row r="153">
          <cell r="A153">
            <v>152</v>
          </cell>
          <cell r="B153">
            <v>5</v>
          </cell>
        </row>
        <row r="154">
          <cell r="A154">
            <v>153</v>
          </cell>
          <cell r="B154">
            <v>5</v>
          </cell>
        </row>
        <row r="155">
          <cell r="A155">
            <v>154</v>
          </cell>
          <cell r="B155">
            <v>5</v>
          </cell>
        </row>
        <row r="156">
          <cell r="A156">
            <v>155</v>
          </cell>
          <cell r="B156">
            <v>5</v>
          </cell>
        </row>
        <row r="157">
          <cell r="A157">
            <v>156</v>
          </cell>
          <cell r="B157">
            <v>5</v>
          </cell>
        </row>
        <row r="158">
          <cell r="A158">
            <v>157</v>
          </cell>
          <cell r="B158">
            <v>5</v>
          </cell>
        </row>
        <row r="159">
          <cell r="A159">
            <v>158</v>
          </cell>
          <cell r="B159">
            <v>5</v>
          </cell>
        </row>
        <row r="160">
          <cell r="A160">
            <v>159</v>
          </cell>
          <cell r="B160">
            <v>5</v>
          </cell>
        </row>
        <row r="161">
          <cell r="A161">
            <v>160</v>
          </cell>
          <cell r="B161">
            <v>5</v>
          </cell>
        </row>
        <row r="162">
          <cell r="A162">
            <v>161</v>
          </cell>
          <cell r="B162">
            <v>5</v>
          </cell>
        </row>
        <row r="163">
          <cell r="A163">
            <v>162</v>
          </cell>
          <cell r="B163">
            <v>5</v>
          </cell>
        </row>
        <row r="164">
          <cell r="A164">
            <v>163</v>
          </cell>
          <cell r="B164">
            <v>5</v>
          </cell>
        </row>
        <row r="165">
          <cell r="A165">
            <v>164</v>
          </cell>
          <cell r="B165">
            <v>5</v>
          </cell>
        </row>
        <row r="166">
          <cell r="A166">
            <v>165</v>
          </cell>
          <cell r="B166">
            <v>5</v>
          </cell>
        </row>
        <row r="167">
          <cell r="A167">
            <v>166</v>
          </cell>
          <cell r="B167">
            <v>5</v>
          </cell>
        </row>
        <row r="168">
          <cell r="A168">
            <v>167</v>
          </cell>
          <cell r="B168">
            <v>5</v>
          </cell>
        </row>
        <row r="169">
          <cell r="A169">
            <v>168</v>
          </cell>
          <cell r="B169">
            <v>5</v>
          </cell>
        </row>
        <row r="170">
          <cell r="A170">
            <v>169</v>
          </cell>
          <cell r="B170">
            <v>5</v>
          </cell>
        </row>
        <row r="171">
          <cell r="A171">
            <v>170</v>
          </cell>
          <cell r="B171">
            <v>5</v>
          </cell>
        </row>
        <row r="172">
          <cell r="A172">
            <v>171</v>
          </cell>
          <cell r="B172">
            <v>5</v>
          </cell>
        </row>
        <row r="173">
          <cell r="A173">
            <v>172</v>
          </cell>
          <cell r="B173">
            <v>5</v>
          </cell>
        </row>
        <row r="174">
          <cell r="A174">
            <v>173</v>
          </cell>
          <cell r="B174">
            <v>5</v>
          </cell>
        </row>
        <row r="175">
          <cell r="A175">
            <v>174</v>
          </cell>
          <cell r="B175">
            <v>5</v>
          </cell>
        </row>
        <row r="176">
          <cell r="A176">
            <v>175</v>
          </cell>
          <cell r="B176">
            <v>5</v>
          </cell>
        </row>
        <row r="177">
          <cell r="A177">
            <v>176</v>
          </cell>
          <cell r="B177">
            <v>5</v>
          </cell>
        </row>
        <row r="178">
          <cell r="A178">
            <v>177</v>
          </cell>
          <cell r="B178">
            <v>5</v>
          </cell>
        </row>
        <row r="179">
          <cell r="A179">
            <v>178</v>
          </cell>
          <cell r="B179">
            <v>5</v>
          </cell>
        </row>
        <row r="180">
          <cell r="A180">
            <v>179</v>
          </cell>
          <cell r="B180">
            <v>5</v>
          </cell>
        </row>
        <row r="181">
          <cell r="A181">
            <v>180</v>
          </cell>
          <cell r="B181">
            <v>5</v>
          </cell>
        </row>
        <row r="182">
          <cell r="A182">
            <v>181</v>
          </cell>
          <cell r="B182">
            <v>5</v>
          </cell>
        </row>
        <row r="183">
          <cell r="A183">
            <v>182</v>
          </cell>
          <cell r="B183">
            <v>5</v>
          </cell>
        </row>
        <row r="184">
          <cell r="A184">
            <v>183</v>
          </cell>
          <cell r="B184">
            <v>5</v>
          </cell>
        </row>
        <row r="185">
          <cell r="A185">
            <v>184</v>
          </cell>
          <cell r="B185">
            <v>5</v>
          </cell>
        </row>
        <row r="186">
          <cell r="A186">
            <v>185</v>
          </cell>
          <cell r="B186">
            <v>5</v>
          </cell>
        </row>
        <row r="187">
          <cell r="A187">
            <v>186</v>
          </cell>
          <cell r="B187">
            <v>5</v>
          </cell>
        </row>
        <row r="188">
          <cell r="A188">
            <v>187</v>
          </cell>
          <cell r="B188">
            <v>5</v>
          </cell>
        </row>
        <row r="189">
          <cell r="A189">
            <v>188</v>
          </cell>
          <cell r="B189">
            <v>5</v>
          </cell>
        </row>
        <row r="190">
          <cell r="A190">
            <v>189</v>
          </cell>
          <cell r="B190">
            <v>5</v>
          </cell>
        </row>
        <row r="191">
          <cell r="A191">
            <v>190</v>
          </cell>
          <cell r="B191">
            <v>5</v>
          </cell>
        </row>
        <row r="192">
          <cell r="A192">
            <v>191</v>
          </cell>
          <cell r="B192">
            <v>5</v>
          </cell>
        </row>
        <row r="193">
          <cell r="A193">
            <v>192</v>
          </cell>
          <cell r="B193">
            <v>5</v>
          </cell>
        </row>
        <row r="194">
          <cell r="A194">
            <v>193</v>
          </cell>
          <cell r="B194">
            <v>5</v>
          </cell>
        </row>
        <row r="195">
          <cell r="A195">
            <v>194</v>
          </cell>
          <cell r="B195">
            <v>5</v>
          </cell>
        </row>
        <row r="196">
          <cell r="A196">
            <v>195</v>
          </cell>
          <cell r="B196">
            <v>5</v>
          </cell>
        </row>
        <row r="197">
          <cell r="A197">
            <v>196</v>
          </cell>
          <cell r="B197">
            <v>5</v>
          </cell>
        </row>
        <row r="198">
          <cell r="A198">
            <v>197</v>
          </cell>
          <cell r="B198">
            <v>5</v>
          </cell>
        </row>
        <row r="199">
          <cell r="A199">
            <v>198</v>
          </cell>
          <cell r="B199">
            <v>5</v>
          </cell>
        </row>
        <row r="200">
          <cell r="A200">
            <v>199</v>
          </cell>
          <cell r="B200">
            <v>5</v>
          </cell>
        </row>
        <row r="201">
          <cell r="A201">
            <v>200</v>
          </cell>
          <cell r="B201">
            <v>5</v>
          </cell>
        </row>
        <row r="202">
          <cell r="A202">
            <v>201</v>
          </cell>
          <cell r="B202">
            <v>5</v>
          </cell>
        </row>
        <row r="203">
          <cell r="A203">
            <v>202</v>
          </cell>
          <cell r="B203">
            <v>5</v>
          </cell>
        </row>
        <row r="204">
          <cell r="A204">
            <v>203</v>
          </cell>
          <cell r="B204">
            <v>5</v>
          </cell>
        </row>
        <row r="205">
          <cell r="A205">
            <v>204</v>
          </cell>
          <cell r="B205">
            <v>5</v>
          </cell>
        </row>
        <row r="206">
          <cell r="A206">
            <v>205</v>
          </cell>
          <cell r="B206">
            <v>5</v>
          </cell>
        </row>
        <row r="207">
          <cell r="A207">
            <v>206</v>
          </cell>
          <cell r="B207">
            <v>5</v>
          </cell>
        </row>
        <row r="208">
          <cell r="A208">
            <v>207</v>
          </cell>
          <cell r="B208">
            <v>5</v>
          </cell>
        </row>
        <row r="209">
          <cell r="A209">
            <v>208</v>
          </cell>
          <cell r="B209">
            <v>5</v>
          </cell>
        </row>
        <row r="210">
          <cell r="A210">
            <v>209</v>
          </cell>
          <cell r="B210">
            <v>5</v>
          </cell>
        </row>
        <row r="211">
          <cell r="A211">
            <v>210</v>
          </cell>
          <cell r="B211">
            <v>5</v>
          </cell>
        </row>
        <row r="212">
          <cell r="A212">
            <v>211</v>
          </cell>
          <cell r="B212">
            <v>5</v>
          </cell>
        </row>
        <row r="213">
          <cell r="A213">
            <v>212</v>
          </cell>
          <cell r="B213">
            <v>5</v>
          </cell>
        </row>
        <row r="214">
          <cell r="A214">
            <v>213</v>
          </cell>
          <cell r="B214">
            <v>5</v>
          </cell>
        </row>
        <row r="215">
          <cell r="A215">
            <v>214</v>
          </cell>
          <cell r="B215">
            <v>5</v>
          </cell>
        </row>
        <row r="216">
          <cell r="A216">
            <v>215</v>
          </cell>
          <cell r="B216">
            <v>5</v>
          </cell>
        </row>
        <row r="217">
          <cell r="A217">
            <v>216</v>
          </cell>
          <cell r="B217">
            <v>5</v>
          </cell>
        </row>
        <row r="218">
          <cell r="A218">
            <v>217</v>
          </cell>
          <cell r="B218">
            <v>5</v>
          </cell>
        </row>
        <row r="219">
          <cell r="A219">
            <v>218</v>
          </cell>
          <cell r="B219">
            <v>5</v>
          </cell>
        </row>
        <row r="220">
          <cell r="A220">
            <v>219</v>
          </cell>
          <cell r="B220">
            <v>5</v>
          </cell>
        </row>
        <row r="221">
          <cell r="A221">
            <v>220</v>
          </cell>
          <cell r="B221">
            <v>5</v>
          </cell>
        </row>
        <row r="222">
          <cell r="A222">
            <v>221</v>
          </cell>
          <cell r="B222">
            <v>5</v>
          </cell>
        </row>
        <row r="223">
          <cell r="A223">
            <v>222</v>
          </cell>
          <cell r="B223">
            <v>5</v>
          </cell>
        </row>
        <row r="224">
          <cell r="A224">
            <v>223</v>
          </cell>
          <cell r="B224">
            <v>5</v>
          </cell>
        </row>
        <row r="225">
          <cell r="A225">
            <v>224</v>
          </cell>
          <cell r="B225">
            <v>5</v>
          </cell>
        </row>
        <row r="226">
          <cell r="A226">
            <v>225</v>
          </cell>
          <cell r="B226">
            <v>5</v>
          </cell>
        </row>
        <row r="227">
          <cell r="A227">
            <v>226</v>
          </cell>
          <cell r="B227">
            <v>5</v>
          </cell>
        </row>
        <row r="228">
          <cell r="A228">
            <v>227</v>
          </cell>
          <cell r="B228">
            <v>5</v>
          </cell>
        </row>
        <row r="229">
          <cell r="A229">
            <v>228</v>
          </cell>
          <cell r="B229">
            <v>5</v>
          </cell>
        </row>
        <row r="230">
          <cell r="A230">
            <v>229</v>
          </cell>
          <cell r="B230">
            <v>5</v>
          </cell>
        </row>
        <row r="231">
          <cell r="A231">
            <v>230</v>
          </cell>
          <cell r="B231">
            <v>5</v>
          </cell>
        </row>
        <row r="232">
          <cell r="A232">
            <v>231</v>
          </cell>
          <cell r="B232">
            <v>5</v>
          </cell>
        </row>
        <row r="233">
          <cell r="A233">
            <v>232</v>
          </cell>
          <cell r="B233">
            <v>5</v>
          </cell>
        </row>
        <row r="234">
          <cell r="A234">
            <v>233</v>
          </cell>
          <cell r="B234">
            <v>5</v>
          </cell>
        </row>
        <row r="235">
          <cell r="A235">
            <v>234</v>
          </cell>
          <cell r="B235">
            <v>5</v>
          </cell>
        </row>
        <row r="236">
          <cell r="A236">
            <v>235</v>
          </cell>
          <cell r="B236">
            <v>5</v>
          </cell>
        </row>
        <row r="237">
          <cell r="A237">
            <v>236</v>
          </cell>
          <cell r="B237">
            <v>5</v>
          </cell>
        </row>
        <row r="238">
          <cell r="A238">
            <v>237</v>
          </cell>
          <cell r="B238">
            <v>5</v>
          </cell>
        </row>
        <row r="239">
          <cell r="A239">
            <v>238</v>
          </cell>
          <cell r="B239">
            <v>5</v>
          </cell>
        </row>
        <row r="240">
          <cell r="A240">
            <v>239</v>
          </cell>
          <cell r="B240">
            <v>5</v>
          </cell>
        </row>
        <row r="241">
          <cell r="A241">
            <v>240</v>
          </cell>
          <cell r="B241">
            <v>5</v>
          </cell>
        </row>
        <row r="242">
          <cell r="A242">
            <v>241</v>
          </cell>
          <cell r="B242">
            <v>5</v>
          </cell>
        </row>
        <row r="243">
          <cell r="A243">
            <v>242</v>
          </cell>
          <cell r="B243">
            <v>5</v>
          </cell>
        </row>
        <row r="244">
          <cell r="A244">
            <v>243</v>
          </cell>
          <cell r="B244">
            <v>5</v>
          </cell>
        </row>
        <row r="245">
          <cell r="A245">
            <v>244</v>
          </cell>
          <cell r="B245">
            <v>5</v>
          </cell>
        </row>
        <row r="246">
          <cell r="A246">
            <v>245</v>
          </cell>
          <cell r="B246">
            <v>5</v>
          </cell>
        </row>
        <row r="247">
          <cell r="A247">
            <v>246</v>
          </cell>
          <cell r="B247">
            <v>5</v>
          </cell>
        </row>
        <row r="248">
          <cell r="A248">
            <v>247</v>
          </cell>
          <cell r="B248">
            <v>5</v>
          </cell>
        </row>
        <row r="249">
          <cell r="A249">
            <v>248</v>
          </cell>
          <cell r="B249">
            <v>5</v>
          </cell>
        </row>
        <row r="250">
          <cell r="A250">
            <v>249</v>
          </cell>
          <cell r="B250">
            <v>5</v>
          </cell>
        </row>
        <row r="251">
          <cell r="A251">
            <v>250</v>
          </cell>
          <cell r="B251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ично-ком"/>
      <sheetName val="Универсиада"/>
      <sheetName val="Вывод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96</v>
          </cell>
        </row>
        <row r="4">
          <cell r="A4">
            <v>3</v>
          </cell>
          <cell r="B4">
            <v>93</v>
          </cell>
        </row>
        <row r="5">
          <cell r="A5">
            <v>4</v>
          </cell>
          <cell r="B5">
            <v>90</v>
          </cell>
        </row>
        <row r="6">
          <cell r="A6">
            <v>5</v>
          </cell>
          <cell r="B6">
            <v>87</v>
          </cell>
        </row>
        <row r="7">
          <cell r="A7">
            <v>6</v>
          </cell>
          <cell r="B7">
            <v>84</v>
          </cell>
        </row>
        <row r="8">
          <cell r="A8">
            <v>7</v>
          </cell>
          <cell r="B8">
            <v>81</v>
          </cell>
        </row>
        <row r="9">
          <cell r="A9">
            <v>8</v>
          </cell>
          <cell r="B9">
            <v>78</v>
          </cell>
        </row>
        <row r="10">
          <cell r="A10">
            <v>9</v>
          </cell>
          <cell r="B10">
            <v>75</v>
          </cell>
        </row>
        <row r="11">
          <cell r="A11">
            <v>10</v>
          </cell>
          <cell r="B11">
            <v>72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68</v>
          </cell>
        </row>
        <row r="14">
          <cell r="A14">
            <v>13</v>
          </cell>
          <cell r="B14">
            <v>66</v>
          </cell>
        </row>
        <row r="15">
          <cell r="A15">
            <v>14</v>
          </cell>
          <cell r="B15">
            <v>64</v>
          </cell>
        </row>
        <row r="16">
          <cell r="A16">
            <v>15</v>
          </cell>
          <cell r="B16">
            <v>62</v>
          </cell>
        </row>
        <row r="17">
          <cell r="A17">
            <v>16</v>
          </cell>
          <cell r="B17">
            <v>60</v>
          </cell>
        </row>
        <row r="18">
          <cell r="A18">
            <v>17</v>
          </cell>
          <cell r="B18">
            <v>58</v>
          </cell>
        </row>
        <row r="19">
          <cell r="A19">
            <v>18</v>
          </cell>
          <cell r="B19">
            <v>56</v>
          </cell>
        </row>
        <row r="20">
          <cell r="A20">
            <v>19</v>
          </cell>
          <cell r="B20">
            <v>54</v>
          </cell>
        </row>
        <row r="21">
          <cell r="A21">
            <v>20</v>
          </cell>
          <cell r="B21">
            <v>52</v>
          </cell>
        </row>
        <row r="22">
          <cell r="A22">
            <v>21</v>
          </cell>
          <cell r="B22">
            <v>50</v>
          </cell>
        </row>
        <row r="23">
          <cell r="A23">
            <v>22</v>
          </cell>
          <cell r="B23">
            <v>48</v>
          </cell>
        </row>
        <row r="24">
          <cell r="A24">
            <v>23</v>
          </cell>
          <cell r="B24">
            <v>46</v>
          </cell>
        </row>
        <row r="25">
          <cell r="A25">
            <v>24</v>
          </cell>
          <cell r="B25">
            <v>44</v>
          </cell>
        </row>
        <row r="26">
          <cell r="A26">
            <v>25</v>
          </cell>
          <cell r="B26">
            <v>42</v>
          </cell>
        </row>
        <row r="27">
          <cell r="A27">
            <v>26</v>
          </cell>
          <cell r="B27">
            <v>40</v>
          </cell>
        </row>
        <row r="28">
          <cell r="A28">
            <v>27</v>
          </cell>
          <cell r="B28">
            <v>38</v>
          </cell>
        </row>
        <row r="29">
          <cell r="A29">
            <v>28</v>
          </cell>
          <cell r="B29">
            <v>36</v>
          </cell>
        </row>
        <row r="30">
          <cell r="A30">
            <v>29</v>
          </cell>
          <cell r="B30">
            <v>34</v>
          </cell>
        </row>
        <row r="31">
          <cell r="A31">
            <v>30</v>
          </cell>
          <cell r="B31">
            <v>32</v>
          </cell>
        </row>
        <row r="32">
          <cell r="A32">
            <v>31</v>
          </cell>
          <cell r="B32">
            <v>30</v>
          </cell>
        </row>
        <row r="33">
          <cell r="A33">
            <v>32</v>
          </cell>
          <cell r="B33">
            <v>29</v>
          </cell>
        </row>
        <row r="34">
          <cell r="A34">
            <v>33</v>
          </cell>
          <cell r="B34">
            <v>28</v>
          </cell>
        </row>
        <row r="35">
          <cell r="A35">
            <v>34</v>
          </cell>
          <cell r="B35">
            <v>27</v>
          </cell>
        </row>
        <row r="36">
          <cell r="A36">
            <v>35</v>
          </cell>
          <cell r="B36">
            <v>26</v>
          </cell>
        </row>
        <row r="37">
          <cell r="A37">
            <v>36</v>
          </cell>
          <cell r="B37">
            <v>25</v>
          </cell>
        </row>
        <row r="38">
          <cell r="A38">
            <v>37</v>
          </cell>
          <cell r="B38">
            <v>24</v>
          </cell>
        </row>
        <row r="39">
          <cell r="A39">
            <v>38</v>
          </cell>
          <cell r="B39">
            <v>23</v>
          </cell>
        </row>
        <row r="40">
          <cell r="A40">
            <v>39</v>
          </cell>
          <cell r="B40">
            <v>22</v>
          </cell>
        </row>
        <row r="41">
          <cell r="A41">
            <v>40</v>
          </cell>
          <cell r="B41">
            <v>21</v>
          </cell>
        </row>
        <row r="42">
          <cell r="A42">
            <v>41</v>
          </cell>
          <cell r="B42">
            <v>20</v>
          </cell>
        </row>
        <row r="43">
          <cell r="A43">
            <v>42</v>
          </cell>
          <cell r="B43">
            <v>19</v>
          </cell>
        </row>
        <row r="44">
          <cell r="A44">
            <v>43</v>
          </cell>
          <cell r="B44">
            <v>18</v>
          </cell>
        </row>
        <row r="45">
          <cell r="A45">
            <v>44</v>
          </cell>
          <cell r="B45">
            <v>17</v>
          </cell>
        </row>
        <row r="46">
          <cell r="A46">
            <v>45</v>
          </cell>
          <cell r="B46">
            <v>15</v>
          </cell>
        </row>
        <row r="47">
          <cell r="A47">
            <v>46</v>
          </cell>
          <cell r="B47">
            <v>15</v>
          </cell>
        </row>
        <row r="48">
          <cell r="A48">
            <v>47</v>
          </cell>
          <cell r="B48">
            <v>15</v>
          </cell>
        </row>
        <row r="49">
          <cell r="A49">
            <v>48</v>
          </cell>
          <cell r="B49">
            <v>15</v>
          </cell>
        </row>
        <row r="50">
          <cell r="A50">
            <v>49</v>
          </cell>
          <cell r="B50">
            <v>15</v>
          </cell>
        </row>
        <row r="51">
          <cell r="A51">
            <v>50</v>
          </cell>
          <cell r="B51">
            <v>15</v>
          </cell>
        </row>
        <row r="52">
          <cell r="A52">
            <v>51</v>
          </cell>
          <cell r="B52">
            <v>15</v>
          </cell>
        </row>
        <row r="53">
          <cell r="A53">
            <v>52</v>
          </cell>
          <cell r="B53">
            <v>15</v>
          </cell>
        </row>
        <row r="54">
          <cell r="A54">
            <v>53</v>
          </cell>
          <cell r="B54">
            <v>15</v>
          </cell>
        </row>
        <row r="55">
          <cell r="A55">
            <v>54</v>
          </cell>
          <cell r="B55">
            <v>15</v>
          </cell>
        </row>
        <row r="56">
          <cell r="A56">
            <v>55</v>
          </cell>
          <cell r="B56">
            <v>15</v>
          </cell>
        </row>
        <row r="57">
          <cell r="A57">
            <v>56</v>
          </cell>
          <cell r="B57">
            <v>13</v>
          </cell>
        </row>
        <row r="58">
          <cell r="A58">
            <v>57</v>
          </cell>
          <cell r="B58">
            <v>13</v>
          </cell>
        </row>
        <row r="59">
          <cell r="A59">
            <v>58</v>
          </cell>
          <cell r="B59">
            <v>13</v>
          </cell>
        </row>
        <row r="60">
          <cell r="A60">
            <v>59</v>
          </cell>
          <cell r="B60">
            <v>13</v>
          </cell>
        </row>
        <row r="61">
          <cell r="A61">
            <v>60</v>
          </cell>
          <cell r="B61">
            <v>13</v>
          </cell>
        </row>
        <row r="62">
          <cell r="A62">
            <v>61</v>
          </cell>
          <cell r="B62">
            <v>13</v>
          </cell>
        </row>
        <row r="63">
          <cell r="A63">
            <v>62</v>
          </cell>
          <cell r="B63">
            <v>13</v>
          </cell>
        </row>
        <row r="64">
          <cell r="A64">
            <v>63</v>
          </cell>
          <cell r="B64">
            <v>13</v>
          </cell>
        </row>
        <row r="65">
          <cell r="A65">
            <v>64</v>
          </cell>
          <cell r="B65">
            <v>13</v>
          </cell>
        </row>
        <row r="66">
          <cell r="A66">
            <v>65</v>
          </cell>
          <cell r="B66">
            <v>13</v>
          </cell>
        </row>
        <row r="67">
          <cell r="A67">
            <v>66</v>
          </cell>
          <cell r="B67">
            <v>11</v>
          </cell>
        </row>
        <row r="68">
          <cell r="A68">
            <v>67</v>
          </cell>
          <cell r="B68">
            <v>11</v>
          </cell>
        </row>
        <row r="69">
          <cell r="A69">
            <v>68</v>
          </cell>
          <cell r="B69">
            <v>11</v>
          </cell>
        </row>
        <row r="70">
          <cell r="A70">
            <v>69</v>
          </cell>
          <cell r="B70">
            <v>11</v>
          </cell>
        </row>
        <row r="71">
          <cell r="A71">
            <v>70</v>
          </cell>
          <cell r="B71">
            <v>11</v>
          </cell>
        </row>
        <row r="72">
          <cell r="A72">
            <v>71</v>
          </cell>
          <cell r="B72">
            <v>11</v>
          </cell>
        </row>
        <row r="73">
          <cell r="A73">
            <v>72</v>
          </cell>
          <cell r="B73">
            <v>11</v>
          </cell>
        </row>
        <row r="74">
          <cell r="A74">
            <v>73</v>
          </cell>
          <cell r="B74">
            <v>11</v>
          </cell>
        </row>
        <row r="75">
          <cell r="A75">
            <v>74</v>
          </cell>
          <cell r="B75">
            <v>11</v>
          </cell>
        </row>
        <row r="76">
          <cell r="A76">
            <v>75</v>
          </cell>
          <cell r="B76">
            <v>11</v>
          </cell>
        </row>
        <row r="77">
          <cell r="A77">
            <v>76</v>
          </cell>
          <cell r="B77">
            <v>9</v>
          </cell>
        </row>
        <row r="78">
          <cell r="A78">
            <v>77</v>
          </cell>
          <cell r="B78">
            <v>9</v>
          </cell>
        </row>
        <row r="79">
          <cell r="A79">
            <v>78</v>
          </cell>
          <cell r="B79">
            <v>9</v>
          </cell>
        </row>
        <row r="80">
          <cell r="A80">
            <v>79</v>
          </cell>
          <cell r="B80">
            <v>9</v>
          </cell>
        </row>
        <row r="81">
          <cell r="A81">
            <v>80</v>
          </cell>
          <cell r="B81">
            <v>9</v>
          </cell>
        </row>
        <row r="82">
          <cell r="A82">
            <v>81</v>
          </cell>
          <cell r="B82">
            <v>9</v>
          </cell>
        </row>
        <row r="83">
          <cell r="A83">
            <v>82</v>
          </cell>
          <cell r="B83">
            <v>9</v>
          </cell>
        </row>
        <row r="84">
          <cell r="A84">
            <v>83</v>
          </cell>
          <cell r="B84">
            <v>9</v>
          </cell>
        </row>
        <row r="85">
          <cell r="A85">
            <v>84</v>
          </cell>
          <cell r="B85">
            <v>9</v>
          </cell>
        </row>
        <row r="86">
          <cell r="A86">
            <v>85</v>
          </cell>
          <cell r="B86">
            <v>9</v>
          </cell>
        </row>
        <row r="87">
          <cell r="A87">
            <v>86</v>
          </cell>
          <cell r="B87">
            <v>7</v>
          </cell>
        </row>
        <row r="88">
          <cell r="A88">
            <v>87</v>
          </cell>
          <cell r="B88">
            <v>7</v>
          </cell>
        </row>
        <row r="89">
          <cell r="A89">
            <v>88</v>
          </cell>
          <cell r="B89">
            <v>7</v>
          </cell>
        </row>
        <row r="90">
          <cell r="A90">
            <v>89</v>
          </cell>
          <cell r="B90">
            <v>7</v>
          </cell>
        </row>
        <row r="91">
          <cell r="A91">
            <v>90</v>
          </cell>
          <cell r="B91">
            <v>7</v>
          </cell>
        </row>
        <row r="92">
          <cell r="A92">
            <v>91</v>
          </cell>
          <cell r="B92">
            <v>7</v>
          </cell>
        </row>
        <row r="93">
          <cell r="A93">
            <v>92</v>
          </cell>
          <cell r="B93">
            <v>7</v>
          </cell>
        </row>
        <row r="94">
          <cell r="A94">
            <v>93</v>
          </cell>
          <cell r="B94">
            <v>7</v>
          </cell>
        </row>
        <row r="95">
          <cell r="A95">
            <v>94</v>
          </cell>
          <cell r="B95">
            <v>7</v>
          </cell>
        </row>
        <row r="96">
          <cell r="A96">
            <v>95</v>
          </cell>
          <cell r="B96">
            <v>7</v>
          </cell>
        </row>
        <row r="97">
          <cell r="A97">
            <v>96</v>
          </cell>
          <cell r="B97">
            <v>7</v>
          </cell>
        </row>
        <row r="98">
          <cell r="A98">
            <v>97</v>
          </cell>
          <cell r="B98">
            <v>7</v>
          </cell>
        </row>
        <row r="99">
          <cell r="A99">
            <v>98</v>
          </cell>
          <cell r="B99">
            <v>7</v>
          </cell>
        </row>
        <row r="100">
          <cell r="A100">
            <v>99</v>
          </cell>
          <cell r="B100">
            <v>7</v>
          </cell>
        </row>
        <row r="101">
          <cell r="A101">
            <v>100</v>
          </cell>
          <cell r="B101">
            <v>7</v>
          </cell>
        </row>
        <row r="102">
          <cell r="A102">
            <v>101</v>
          </cell>
          <cell r="B102">
            <v>7</v>
          </cell>
        </row>
        <row r="103">
          <cell r="A103">
            <v>102</v>
          </cell>
          <cell r="B103">
            <v>7</v>
          </cell>
        </row>
        <row r="104">
          <cell r="A104">
            <v>103</v>
          </cell>
          <cell r="B104">
            <v>7</v>
          </cell>
        </row>
        <row r="105">
          <cell r="A105">
            <v>104</v>
          </cell>
          <cell r="B105">
            <v>7</v>
          </cell>
        </row>
        <row r="106">
          <cell r="A106">
            <v>105</v>
          </cell>
          <cell r="B106">
            <v>7</v>
          </cell>
        </row>
        <row r="107">
          <cell r="A107">
            <v>106</v>
          </cell>
          <cell r="B107">
            <v>5</v>
          </cell>
        </row>
        <row r="108">
          <cell r="A108">
            <v>107</v>
          </cell>
          <cell r="B108">
            <v>5</v>
          </cell>
        </row>
        <row r="109">
          <cell r="A109">
            <v>108</v>
          </cell>
          <cell r="B109">
            <v>5</v>
          </cell>
        </row>
        <row r="110">
          <cell r="A110">
            <v>109</v>
          </cell>
          <cell r="B110">
            <v>5</v>
          </cell>
        </row>
        <row r="111">
          <cell r="A111">
            <v>110</v>
          </cell>
          <cell r="B111">
            <v>5</v>
          </cell>
        </row>
        <row r="112">
          <cell r="A112">
            <v>111</v>
          </cell>
          <cell r="B112">
            <v>5</v>
          </cell>
        </row>
        <row r="113">
          <cell r="A113">
            <v>112</v>
          </cell>
          <cell r="B113">
            <v>5</v>
          </cell>
        </row>
        <row r="114">
          <cell r="A114">
            <v>113</v>
          </cell>
          <cell r="B114">
            <v>5</v>
          </cell>
        </row>
        <row r="115">
          <cell r="A115">
            <v>114</v>
          </cell>
          <cell r="B115">
            <v>5</v>
          </cell>
        </row>
        <row r="116">
          <cell r="A116">
            <v>115</v>
          </cell>
          <cell r="B116">
            <v>5</v>
          </cell>
        </row>
        <row r="117">
          <cell r="A117">
            <v>116</v>
          </cell>
          <cell r="B117">
            <v>5</v>
          </cell>
        </row>
        <row r="118">
          <cell r="A118">
            <v>117</v>
          </cell>
          <cell r="B118">
            <v>5</v>
          </cell>
        </row>
        <row r="119">
          <cell r="A119">
            <v>118</v>
          </cell>
          <cell r="B119">
            <v>5</v>
          </cell>
        </row>
        <row r="120">
          <cell r="A120">
            <v>119</v>
          </cell>
          <cell r="B120">
            <v>5</v>
          </cell>
        </row>
        <row r="121">
          <cell r="A121">
            <v>120</v>
          </cell>
          <cell r="B121">
            <v>5</v>
          </cell>
        </row>
        <row r="122">
          <cell r="A122">
            <v>121</v>
          </cell>
          <cell r="B122">
            <v>5</v>
          </cell>
        </row>
        <row r="123">
          <cell r="A123">
            <v>122</v>
          </cell>
          <cell r="B123">
            <v>5</v>
          </cell>
        </row>
        <row r="124">
          <cell r="A124">
            <v>123</v>
          </cell>
          <cell r="B124">
            <v>5</v>
          </cell>
        </row>
        <row r="125">
          <cell r="A125">
            <v>124</v>
          </cell>
          <cell r="B125">
            <v>5</v>
          </cell>
        </row>
        <row r="126">
          <cell r="A126">
            <v>125</v>
          </cell>
          <cell r="B126">
            <v>5</v>
          </cell>
        </row>
        <row r="127">
          <cell r="A127">
            <v>126</v>
          </cell>
          <cell r="B127">
            <v>5</v>
          </cell>
        </row>
        <row r="128">
          <cell r="A128">
            <v>127</v>
          </cell>
          <cell r="B128">
            <v>5</v>
          </cell>
        </row>
        <row r="129">
          <cell r="A129">
            <v>128</v>
          </cell>
          <cell r="B129">
            <v>5</v>
          </cell>
        </row>
        <row r="130">
          <cell r="A130">
            <v>129</v>
          </cell>
          <cell r="B130">
            <v>5</v>
          </cell>
        </row>
        <row r="131">
          <cell r="A131">
            <v>130</v>
          </cell>
          <cell r="B131">
            <v>5</v>
          </cell>
        </row>
        <row r="132">
          <cell r="A132">
            <v>131</v>
          </cell>
          <cell r="B132">
            <v>5</v>
          </cell>
        </row>
        <row r="133">
          <cell r="A133">
            <v>132</v>
          </cell>
          <cell r="B133">
            <v>5</v>
          </cell>
        </row>
        <row r="134">
          <cell r="A134">
            <v>133</v>
          </cell>
          <cell r="B134">
            <v>5</v>
          </cell>
        </row>
        <row r="135">
          <cell r="A135">
            <v>134</v>
          </cell>
          <cell r="B135">
            <v>5</v>
          </cell>
        </row>
        <row r="136">
          <cell r="A136">
            <v>135</v>
          </cell>
          <cell r="B136">
            <v>5</v>
          </cell>
        </row>
        <row r="137">
          <cell r="A137">
            <v>136</v>
          </cell>
          <cell r="B137">
            <v>5</v>
          </cell>
        </row>
        <row r="138">
          <cell r="A138">
            <v>137</v>
          </cell>
          <cell r="B138">
            <v>5</v>
          </cell>
        </row>
        <row r="139">
          <cell r="A139">
            <v>138</v>
          </cell>
          <cell r="B139">
            <v>5</v>
          </cell>
        </row>
        <row r="140">
          <cell r="A140">
            <v>139</v>
          </cell>
          <cell r="B140">
            <v>5</v>
          </cell>
        </row>
        <row r="141">
          <cell r="A141">
            <v>140</v>
          </cell>
          <cell r="B141">
            <v>5</v>
          </cell>
        </row>
        <row r="142">
          <cell r="A142">
            <v>141</v>
          </cell>
          <cell r="B142">
            <v>5</v>
          </cell>
        </row>
        <row r="143">
          <cell r="A143">
            <v>142</v>
          </cell>
          <cell r="B143">
            <v>5</v>
          </cell>
        </row>
        <row r="144">
          <cell r="A144">
            <v>143</v>
          </cell>
          <cell r="B144">
            <v>5</v>
          </cell>
        </row>
        <row r="145">
          <cell r="A145">
            <v>144</v>
          </cell>
          <cell r="B145">
            <v>5</v>
          </cell>
        </row>
        <row r="146">
          <cell r="A146">
            <v>145</v>
          </cell>
          <cell r="B146">
            <v>5</v>
          </cell>
        </row>
        <row r="147">
          <cell r="A147">
            <v>146</v>
          </cell>
          <cell r="B147">
            <v>5</v>
          </cell>
        </row>
        <row r="148">
          <cell r="A148">
            <v>147</v>
          </cell>
          <cell r="B148">
            <v>5</v>
          </cell>
        </row>
        <row r="149">
          <cell r="A149">
            <v>148</v>
          </cell>
          <cell r="B149">
            <v>5</v>
          </cell>
        </row>
        <row r="150">
          <cell r="A150">
            <v>149</v>
          </cell>
          <cell r="B150">
            <v>5</v>
          </cell>
        </row>
        <row r="151">
          <cell r="A151">
            <v>150</v>
          </cell>
          <cell r="B151">
            <v>5</v>
          </cell>
        </row>
        <row r="152">
          <cell r="A152">
            <v>151</v>
          </cell>
          <cell r="B152">
            <v>5</v>
          </cell>
        </row>
        <row r="153">
          <cell r="A153">
            <v>152</v>
          </cell>
          <cell r="B153">
            <v>5</v>
          </cell>
        </row>
        <row r="154">
          <cell r="A154">
            <v>153</v>
          </cell>
          <cell r="B154">
            <v>5</v>
          </cell>
        </row>
        <row r="155">
          <cell r="A155">
            <v>154</v>
          </cell>
          <cell r="B155">
            <v>5</v>
          </cell>
        </row>
        <row r="156">
          <cell r="A156">
            <v>155</v>
          </cell>
          <cell r="B156">
            <v>5</v>
          </cell>
        </row>
        <row r="157">
          <cell r="A157">
            <v>156</v>
          </cell>
          <cell r="B157">
            <v>5</v>
          </cell>
        </row>
        <row r="158">
          <cell r="A158">
            <v>157</v>
          </cell>
          <cell r="B158">
            <v>5</v>
          </cell>
        </row>
        <row r="159">
          <cell r="A159">
            <v>158</v>
          </cell>
          <cell r="B159">
            <v>5</v>
          </cell>
        </row>
        <row r="160">
          <cell r="A160">
            <v>159</v>
          </cell>
          <cell r="B160">
            <v>5</v>
          </cell>
        </row>
        <row r="161">
          <cell r="A161">
            <v>160</v>
          </cell>
          <cell r="B161">
            <v>5</v>
          </cell>
        </row>
        <row r="162">
          <cell r="A162">
            <v>161</v>
          </cell>
          <cell r="B162">
            <v>5</v>
          </cell>
        </row>
        <row r="163">
          <cell r="A163">
            <v>162</v>
          </cell>
          <cell r="B163">
            <v>5</v>
          </cell>
        </row>
        <row r="164">
          <cell r="A164">
            <v>163</v>
          </cell>
          <cell r="B164">
            <v>5</v>
          </cell>
        </row>
        <row r="165">
          <cell r="A165">
            <v>164</v>
          </cell>
          <cell r="B165">
            <v>5</v>
          </cell>
        </row>
        <row r="166">
          <cell r="A166">
            <v>165</v>
          </cell>
          <cell r="B166">
            <v>5</v>
          </cell>
        </row>
        <row r="167">
          <cell r="A167">
            <v>166</v>
          </cell>
          <cell r="B167">
            <v>5</v>
          </cell>
        </row>
        <row r="168">
          <cell r="A168">
            <v>167</v>
          </cell>
          <cell r="B168">
            <v>5</v>
          </cell>
        </row>
        <row r="169">
          <cell r="A169">
            <v>168</v>
          </cell>
          <cell r="B169">
            <v>5</v>
          </cell>
        </row>
        <row r="170">
          <cell r="A170">
            <v>169</v>
          </cell>
          <cell r="B170">
            <v>5</v>
          </cell>
        </row>
        <row r="171">
          <cell r="A171">
            <v>170</v>
          </cell>
          <cell r="B171">
            <v>5</v>
          </cell>
        </row>
        <row r="172">
          <cell r="A172">
            <v>171</v>
          </cell>
          <cell r="B172">
            <v>5</v>
          </cell>
        </row>
        <row r="173">
          <cell r="A173">
            <v>172</v>
          </cell>
          <cell r="B173">
            <v>5</v>
          </cell>
        </row>
        <row r="174">
          <cell r="A174">
            <v>173</v>
          </cell>
          <cell r="B174">
            <v>5</v>
          </cell>
        </row>
        <row r="175">
          <cell r="A175">
            <v>174</v>
          </cell>
          <cell r="B175">
            <v>5</v>
          </cell>
        </row>
        <row r="176">
          <cell r="A176">
            <v>175</v>
          </cell>
          <cell r="B176">
            <v>5</v>
          </cell>
        </row>
        <row r="177">
          <cell r="A177">
            <v>176</v>
          </cell>
          <cell r="B177">
            <v>5</v>
          </cell>
        </row>
        <row r="178">
          <cell r="A178">
            <v>177</v>
          </cell>
          <cell r="B178">
            <v>5</v>
          </cell>
        </row>
        <row r="179">
          <cell r="A179">
            <v>178</v>
          </cell>
          <cell r="B179">
            <v>5</v>
          </cell>
        </row>
        <row r="180">
          <cell r="A180">
            <v>179</v>
          </cell>
          <cell r="B180">
            <v>5</v>
          </cell>
        </row>
        <row r="181">
          <cell r="A181">
            <v>180</v>
          </cell>
          <cell r="B181">
            <v>5</v>
          </cell>
        </row>
        <row r="182">
          <cell r="A182">
            <v>181</v>
          </cell>
          <cell r="B182">
            <v>5</v>
          </cell>
        </row>
        <row r="183">
          <cell r="A183">
            <v>182</v>
          </cell>
          <cell r="B183">
            <v>5</v>
          </cell>
        </row>
        <row r="184">
          <cell r="A184">
            <v>183</v>
          </cell>
          <cell r="B184">
            <v>5</v>
          </cell>
        </row>
        <row r="185">
          <cell r="A185">
            <v>184</v>
          </cell>
          <cell r="B185">
            <v>5</v>
          </cell>
        </row>
        <row r="186">
          <cell r="A186">
            <v>185</v>
          </cell>
          <cell r="B186">
            <v>5</v>
          </cell>
        </row>
        <row r="187">
          <cell r="A187">
            <v>186</v>
          </cell>
          <cell r="B187">
            <v>5</v>
          </cell>
        </row>
        <row r="188">
          <cell r="A188">
            <v>187</v>
          </cell>
          <cell r="B188">
            <v>5</v>
          </cell>
        </row>
        <row r="189">
          <cell r="A189">
            <v>188</v>
          </cell>
          <cell r="B189">
            <v>5</v>
          </cell>
        </row>
        <row r="190">
          <cell r="A190">
            <v>189</v>
          </cell>
          <cell r="B190">
            <v>5</v>
          </cell>
        </row>
        <row r="191">
          <cell r="A191">
            <v>190</v>
          </cell>
          <cell r="B191">
            <v>5</v>
          </cell>
        </row>
        <row r="192">
          <cell r="A192">
            <v>191</v>
          </cell>
          <cell r="B192">
            <v>5</v>
          </cell>
        </row>
        <row r="193">
          <cell r="A193">
            <v>192</v>
          </cell>
          <cell r="B193">
            <v>5</v>
          </cell>
        </row>
        <row r="194">
          <cell r="A194">
            <v>193</v>
          </cell>
          <cell r="B194">
            <v>5</v>
          </cell>
        </row>
        <row r="195">
          <cell r="A195">
            <v>194</v>
          </cell>
          <cell r="B195">
            <v>5</v>
          </cell>
        </row>
        <row r="196">
          <cell r="A196">
            <v>195</v>
          </cell>
          <cell r="B196">
            <v>5</v>
          </cell>
        </row>
        <row r="197">
          <cell r="A197">
            <v>196</v>
          </cell>
          <cell r="B197">
            <v>5</v>
          </cell>
        </row>
        <row r="198">
          <cell r="A198">
            <v>197</v>
          </cell>
          <cell r="B198">
            <v>5</v>
          </cell>
        </row>
        <row r="199">
          <cell r="A199">
            <v>198</v>
          </cell>
          <cell r="B199">
            <v>5</v>
          </cell>
        </row>
        <row r="200">
          <cell r="A200">
            <v>199</v>
          </cell>
          <cell r="B200">
            <v>5</v>
          </cell>
        </row>
        <row r="201">
          <cell r="A201">
            <v>200</v>
          </cell>
          <cell r="B201">
            <v>5</v>
          </cell>
        </row>
        <row r="202">
          <cell r="A202">
            <v>201</v>
          </cell>
          <cell r="B202">
            <v>5</v>
          </cell>
        </row>
        <row r="203">
          <cell r="A203">
            <v>202</v>
          </cell>
          <cell r="B203">
            <v>5</v>
          </cell>
        </row>
        <row r="204">
          <cell r="A204">
            <v>203</v>
          </cell>
          <cell r="B204">
            <v>5</v>
          </cell>
        </row>
        <row r="205">
          <cell r="A205">
            <v>204</v>
          </cell>
          <cell r="B205">
            <v>5</v>
          </cell>
        </row>
        <row r="206">
          <cell r="A206">
            <v>205</v>
          </cell>
          <cell r="B206">
            <v>5</v>
          </cell>
        </row>
        <row r="207">
          <cell r="A207">
            <v>206</v>
          </cell>
          <cell r="B207">
            <v>5</v>
          </cell>
        </row>
        <row r="208">
          <cell r="A208">
            <v>207</v>
          </cell>
          <cell r="B208">
            <v>5</v>
          </cell>
        </row>
        <row r="209">
          <cell r="A209">
            <v>208</v>
          </cell>
          <cell r="B209">
            <v>5</v>
          </cell>
        </row>
        <row r="210">
          <cell r="A210">
            <v>209</v>
          </cell>
          <cell r="B210">
            <v>5</v>
          </cell>
        </row>
        <row r="211">
          <cell r="A211">
            <v>210</v>
          </cell>
          <cell r="B211">
            <v>5</v>
          </cell>
        </row>
        <row r="212">
          <cell r="A212">
            <v>211</v>
          </cell>
          <cell r="B212">
            <v>5</v>
          </cell>
        </row>
        <row r="213">
          <cell r="A213">
            <v>212</v>
          </cell>
          <cell r="B213">
            <v>5</v>
          </cell>
        </row>
        <row r="214">
          <cell r="A214">
            <v>213</v>
          </cell>
          <cell r="B214">
            <v>5</v>
          </cell>
        </row>
        <row r="215">
          <cell r="A215">
            <v>214</v>
          </cell>
          <cell r="B215">
            <v>5</v>
          </cell>
        </row>
        <row r="216">
          <cell r="A216">
            <v>215</v>
          </cell>
          <cell r="B216">
            <v>5</v>
          </cell>
        </row>
        <row r="217">
          <cell r="A217">
            <v>216</v>
          </cell>
          <cell r="B217">
            <v>5</v>
          </cell>
        </row>
        <row r="218">
          <cell r="A218">
            <v>217</v>
          </cell>
          <cell r="B218">
            <v>5</v>
          </cell>
        </row>
        <row r="219">
          <cell r="A219">
            <v>218</v>
          </cell>
          <cell r="B219">
            <v>5</v>
          </cell>
        </row>
        <row r="220">
          <cell r="A220">
            <v>219</v>
          </cell>
          <cell r="B220">
            <v>5</v>
          </cell>
        </row>
        <row r="221">
          <cell r="A221">
            <v>220</v>
          </cell>
          <cell r="B221">
            <v>5</v>
          </cell>
        </row>
        <row r="222">
          <cell r="A222">
            <v>221</v>
          </cell>
          <cell r="B222">
            <v>5</v>
          </cell>
        </row>
        <row r="223">
          <cell r="A223">
            <v>222</v>
          </cell>
          <cell r="B223">
            <v>5</v>
          </cell>
        </row>
        <row r="224">
          <cell r="A224">
            <v>223</v>
          </cell>
          <cell r="B224">
            <v>5</v>
          </cell>
        </row>
        <row r="225">
          <cell r="A225">
            <v>224</v>
          </cell>
          <cell r="B225">
            <v>5</v>
          </cell>
        </row>
        <row r="226">
          <cell r="A226">
            <v>225</v>
          </cell>
          <cell r="B226">
            <v>5</v>
          </cell>
        </row>
        <row r="227">
          <cell r="A227">
            <v>226</v>
          </cell>
          <cell r="B227">
            <v>5</v>
          </cell>
        </row>
        <row r="228">
          <cell r="A228">
            <v>227</v>
          </cell>
          <cell r="B228">
            <v>5</v>
          </cell>
        </row>
        <row r="229">
          <cell r="A229">
            <v>228</v>
          </cell>
          <cell r="B229">
            <v>5</v>
          </cell>
        </row>
        <row r="230">
          <cell r="A230">
            <v>229</v>
          </cell>
          <cell r="B230">
            <v>5</v>
          </cell>
        </row>
        <row r="231">
          <cell r="A231">
            <v>230</v>
          </cell>
          <cell r="B231">
            <v>5</v>
          </cell>
        </row>
        <row r="232">
          <cell r="A232">
            <v>231</v>
          </cell>
          <cell r="B232">
            <v>5</v>
          </cell>
        </row>
        <row r="233">
          <cell r="A233">
            <v>232</v>
          </cell>
          <cell r="B233">
            <v>5</v>
          </cell>
        </row>
        <row r="234">
          <cell r="A234">
            <v>233</v>
          </cell>
          <cell r="B234">
            <v>5</v>
          </cell>
        </row>
        <row r="235">
          <cell r="A235">
            <v>234</v>
          </cell>
          <cell r="B235">
            <v>5</v>
          </cell>
        </row>
        <row r="236">
          <cell r="A236">
            <v>235</v>
          </cell>
          <cell r="B236">
            <v>5</v>
          </cell>
        </row>
        <row r="237">
          <cell r="A237">
            <v>236</v>
          </cell>
          <cell r="B237">
            <v>5</v>
          </cell>
        </row>
        <row r="238">
          <cell r="A238">
            <v>237</v>
          </cell>
          <cell r="B238">
            <v>5</v>
          </cell>
        </row>
        <row r="239">
          <cell r="A239">
            <v>238</v>
          </cell>
          <cell r="B239">
            <v>5</v>
          </cell>
        </row>
        <row r="240">
          <cell r="A240">
            <v>239</v>
          </cell>
          <cell r="B240">
            <v>5</v>
          </cell>
        </row>
        <row r="241">
          <cell r="A241">
            <v>240</v>
          </cell>
          <cell r="B241">
            <v>5</v>
          </cell>
        </row>
        <row r="242">
          <cell r="A242">
            <v>241</v>
          </cell>
          <cell r="B242">
            <v>5</v>
          </cell>
        </row>
        <row r="243">
          <cell r="A243">
            <v>242</v>
          </cell>
          <cell r="B243">
            <v>5</v>
          </cell>
        </row>
        <row r="244">
          <cell r="A244">
            <v>243</v>
          </cell>
          <cell r="B244">
            <v>5</v>
          </cell>
        </row>
        <row r="245">
          <cell r="A245">
            <v>244</v>
          </cell>
          <cell r="B245">
            <v>5</v>
          </cell>
        </row>
        <row r="246">
          <cell r="A246">
            <v>245</v>
          </cell>
          <cell r="B246">
            <v>5</v>
          </cell>
        </row>
        <row r="247">
          <cell r="A247">
            <v>246</v>
          </cell>
          <cell r="B247">
            <v>5</v>
          </cell>
        </row>
        <row r="248">
          <cell r="A248">
            <v>247</v>
          </cell>
          <cell r="B248">
            <v>5</v>
          </cell>
        </row>
        <row r="249">
          <cell r="A249">
            <v>248</v>
          </cell>
          <cell r="B249">
            <v>5</v>
          </cell>
        </row>
        <row r="250">
          <cell r="A250">
            <v>249</v>
          </cell>
          <cell r="B250">
            <v>5</v>
          </cell>
        </row>
        <row r="251">
          <cell r="A251">
            <v>250</v>
          </cell>
          <cell r="B251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ично-ком"/>
      <sheetName val="Универсиада"/>
      <sheetName val="Вывод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96</v>
          </cell>
        </row>
        <row r="4">
          <cell r="A4">
            <v>3</v>
          </cell>
          <cell r="B4">
            <v>93</v>
          </cell>
        </row>
        <row r="5">
          <cell r="A5">
            <v>4</v>
          </cell>
          <cell r="B5">
            <v>90</v>
          </cell>
        </row>
        <row r="6">
          <cell r="A6">
            <v>5</v>
          </cell>
          <cell r="B6">
            <v>87</v>
          </cell>
        </row>
        <row r="7">
          <cell r="A7">
            <v>6</v>
          </cell>
          <cell r="B7">
            <v>84</v>
          </cell>
        </row>
        <row r="8">
          <cell r="A8">
            <v>7</v>
          </cell>
          <cell r="B8">
            <v>81</v>
          </cell>
        </row>
        <row r="9">
          <cell r="A9">
            <v>8</v>
          </cell>
          <cell r="B9">
            <v>78</v>
          </cell>
        </row>
        <row r="10">
          <cell r="A10">
            <v>9</v>
          </cell>
          <cell r="B10">
            <v>75</v>
          </cell>
        </row>
        <row r="11">
          <cell r="A11">
            <v>10</v>
          </cell>
          <cell r="B11">
            <v>72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68</v>
          </cell>
        </row>
        <row r="14">
          <cell r="A14">
            <v>13</v>
          </cell>
          <cell r="B14">
            <v>66</v>
          </cell>
        </row>
        <row r="15">
          <cell r="A15">
            <v>14</v>
          </cell>
          <cell r="B15">
            <v>64</v>
          </cell>
        </row>
        <row r="16">
          <cell r="A16">
            <v>15</v>
          </cell>
          <cell r="B16">
            <v>62</v>
          </cell>
        </row>
        <row r="17">
          <cell r="A17">
            <v>16</v>
          </cell>
          <cell r="B17">
            <v>60</v>
          </cell>
        </row>
        <row r="18">
          <cell r="A18">
            <v>17</v>
          </cell>
          <cell r="B18">
            <v>58</v>
          </cell>
        </row>
        <row r="19">
          <cell r="A19">
            <v>18</v>
          </cell>
          <cell r="B19">
            <v>56</v>
          </cell>
        </row>
        <row r="20">
          <cell r="A20">
            <v>19</v>
          </cell>
          <cell r="B20">
            <v>54</v>
          </cell>
        </row>
        <row r="21">
          <cell r="A21">
            <v>20</v>
          </cell>
          <cell r="B21">
            <v>52</v>
          </cell>
        </row>
        <row r="22">
          <cell r="A22">
            <v>21</v>
          </cell>
          <cell r="B22">
            <v>50</v>
          </cell>
        </row>
        <row r="23">
          <cell r="A23">
            <v>22</v>
          </cell>
          <cell r="B23">
            <v>48</v>
          </cell>
        </row>
        <row r="24">
          <cell r="A24">
            <v>23</v>
          </cell>
          <cell r="B24">
            <v>46</v>
          </cell>
        </row>
        <row r="25">
          <cell r="A25">
            <v>24</v>
          </cell>
          <cell r="B25">
            <v>44</v>
          </cell>
        </row>
        <row r="26">
          <cell r="A26">
            <v>25</v>
          </cell>
          <cell r="B26">
            <v>42</v>
          </cell>
        </row>
        <row r="27">
          <cell r="A27">
            <v>26</v>
          </cell>
          <cell r="B27">
            <v>40</v>
          </cell>
        </row>
        <row r="28">
          <cell r="A28">
            <v>27</v>
          </cell>
          <cell r="B28">
            <v>38</v>
          </cell>
        </row>
        <row r="29">
          <cell r="A29">
            <v>28</v>
          </cell>
          <cell r="B29">
            <v>36</v>
          </cell>
        </row>
        <row r="30">
          <cell r="A30">
            <v>29</v>
          </cell>
          <cell r="B30">
            <v>34</v>
          </cell>
        </row>
        <row r="31">
          <cell r="A31">
            <v>30</v>
          </cell>
          <cell r="B31">
            <v>32</v>
          </cell>
        </row>
        <row r="32">
          <cell r="A32">
            <v>31</v>
          </cell>
          <cell r="B32">
            <v>30</v>
          </cell>
        </row>
        <row r="33">
          <cell r="A33">
            <v>32</v>
          </cell>
          <cell r="B33">
            <v>29</v>
          </cell>
        </row>
        <row r="34">
          <cell r="A34">
            <v>33</v>
          </cell>
          <cell r="B34">
            <v>28</v>
          </cell>
        </row>
        <row r="35">
          <cell r="A35">
            <v>34</v>
          </cell>
          <cell r="B35">
            <v>27</v>
          </cell>
        </row>
        <row r="36">
          <cell r="A36">
            <v>35</v>
          </cell>
          <cell r="B36">
            <v>26</v>
          </cell>
        </row>
        <row r="37">
          <cell r="A37">
            <v>36</v>
          </cell>
          <cell r="B37">
            <v>25</v>
          </cell>
        </row>
        <row r="38">
          <cell r="A38">
            <v>37</v>
          </cell>
          <cell r="B38">
            <v>24</v>
          </cell>
        </row>
        <row r="39">
          <cell r="A39">
            <v>38</v>
          </cell>
          <cell r="B39">
            <v>23</v>
          </cell>
        </row>
        <row r="40">
          <cell r="A40">
            <v>39</v>
          </cell>
          <cell r="B40">
            <v>22</v>
          </cell>
        </row>
        <row r="41">
          <cell r="A41">
            <v>40</v>
          </cell>
          <cell r="B41">
            <v>21</v>
          </cell>
        </row>
        <row r="42">
          <cell r="A42">
            <v>41</v>
          </cell>
          <cell r="B42">
            <v>20</v>
          </cell>
        </row>
        <row r="43">
          <cell r="A43">
            <v>42</v>
          </cell>
          <cell r="B43">
            <v>19</v>
          </cell>
        </row>
        <row r="44">
          <cell r="A44">
            <v>43</v>
          </cell>
          <cell r="B44">
            <v>18</v>
          </cell>
        </row>
        <row r="45">
          <cell r="A45">
            <v>44</v>
          </cell>
          <cell r="B45">
            <v>17</v>
          </cell>
        </row>
        <row r="46">
          <cell r="A46">
            <v>45</v>
          </cell>
          <cell r="B46">
            <v>15</v>
          </cell>
        </row>
        <row r="47">
          <cell r="A47">
            <v>46</v>
          </cell>
          <cell r="B47">
            <v>15</v>
          </cell>
        </row>
        <row r="48">
          <cell r="A48">
            <v>47</v>
          </cell>
          <cell r="B48">
            <v>15</v>
          </cell>
        </row>
        <row r="49">
          <cell r="A49">
            <v>48</v>
          </cell>
          <cell r="B49">
            <v>15</v>
          </cell>
        </row>
        <row r="50">
          <cell r="A50">
            <v>49</v>
          </cell>
          <cell r="B50">
            <v>15</v>
          </cell>
        </row>
        <row r="51">
          <cell r="A51">
            <v>50</v>
          </cell>
          <cell r="B51">
            <v>15</v>
          </cell>
        </row>
        <row r="52">
          <cell r="A52">
            <v>51</v>
          </cell>
          <cell r="B52">
            <v>15</v>
          </cell>
        </row>
        <row r="53">
          <cell r="A53">
            <v>52</v>
          </cell>
          <cell r="B53">
            <v>15</v>
          </cell>
        </row>
        <row r="54">
          <cell r="A54">
            <v>53</v>
          </cell>
          <cell r="B54">
            <v>15</v>
          </cell>
        </row>
        <row r="55">
          <cell r="A55">
            <v>54</v>
          </cell>
          <cell r="B55">
            <v>15</v>
          </cell>
        </row>
        <row r="56">
          <cell r="A56">
            <v>55</v>
          </cell>
          <cell r="B56">
            <v>15</v>
          </cell>
        </row>
        <row r="57">
          <cell r="A57">
            <v>56</v>
          </cell>
          <cell r="B57">
            <v>13</v>
          </cell>
        </row>
        <row r="58">
          <cell r="A58">
            <v>57</v>
          </cell>
          <cell r="B58">
            <v>13</v>
          </cell>
        </row>
        <row r="59">
          <cell r="A59">
            <v>58</v>
          </cell>
          <cell r="B59">
            <v>13</v>
          </cell>
        </row>
        <row r="60">
          <cell r="A60">
            <v>59</v>
          </cell>
          <cell r="B60">
            <v>13</v>
          </cell>
        </row>
        <row r="61">
          <cell r="A61">
            <v>60</v>
          </cell>
          <cell r="B61">
            <v>13</v>
          </cell>
        </row>
        <row r="62">
          <cell r="A62">
            <v>61</v>
          </cell>
          <cell r="B62">
            <v>13</v>
          </cell>
        </row>
        <row r="63">
          <cell r="A63">
            <v>62</v>
          </cell>
          <cell r="B63">
            <v>13</v>
          </cell>
        </row>
        <row r="64">
          <cell r="A64">
            <v>63</v>
          </cell>
          <cell r="B64">
            <v>13</v>
          </cell>
        </row>
        <row r="65">
          <cell r="A65">
            <v>64</v>
          </cell>
          <cell r="B65">
            <v>13</v>
          </cell>
        </row>
        <row r="66">
          <cell r="A66">
            <v>65</v>
          </cell>
          <cell r="B66">
            <v>13</v>
          </cell>
        </row>
        <row r="67">
          <cell r="A67">
            <v>66</v>
          </cell>
          <cell r="B67">
            <v>11</v>
          </cell>
        </row>
        <row r="68">
          <cell r="A68">
            <v>67</v>
          </cell>
          <cell r="B68">
            <v>11</v>
          </cell>
        </row>
        <row r="69">
          <cell r="A69">
            <v>68</v>
          </cell>
          <cell r="B69">
            <v>11</v>
          </cell>
        </row>
        <row r="70">
          <cell r="A70">
            <v>69</v>
          </cell>
          <cell r="B70">
            <v>11</v>
          </cell>
        </row>
        <row r="71">
          <cell r="A71">
            <v>70</v>
          </cell>
          <cell r="B71">
            <v>11</v>
          </cell>
        </row>
        <row r="72">
          <cell r="A72">
            <v>71</v>
          </cell>
          <cell r="B72">
            <v>11</v>
          </cell>
        </row>
        <row r="73">
          <cell r="A73">
            <v>72</v>
          </cell>
          <cell r="B73">
            <v>11</v>
          </cell>
        </row>
        <row r="74">
          <cell r="A74">
            <v>73</v>
          </cell>
          <cell r="B74">
            <v>11</v>
          </cell>
        </row>
        <row r="75">
          <cell r="A75">
            <v>74</v>
          </cell>
          <cell r="B75">
            <v>11</v>
          </cell>
        </row>
        <row r="76">
          <cell r="A76">
            <v>75</v>
          </cell>
          <cell r="B76">
            <v>11</v>
          </cell>
        </row>
        <row r="77">
          <cell r="A77">
            <v>76</v>
          </cell>
          <cell r="B77">
            <v>9</v>
          </cell>
        </row>
        <row r="78">
          <cell r="A78">
            <v>77</v>
          </cell>
          <cell r="B78">
            <v>9</v>
          </cell>
        </row>
        <row r="79">
          <cell r="A79">
            <v>78</v>
          </cell>
          <cell r="B79">
            <v>9</v>
          </cell>
        </row>
        <row r="80">
          <cell r="A80">
            <v>79</v>
          </cell>
          <cell r="B80">
            <v>9</v>
          </cell>
        </row>
        <row r="81">
          <cell r="A81">
            <v>80</v>
          </cell>
          <cell r="B81">
            <v>9</v>
          </cell>
        </row>
        <row r="82">
          <cell r="A82">
            <v>81</v>
          </cell>
          <cell r="B82">
            <v>9</v>
          </cell>
        </row>
        <row r="83">
          <cell r="A83">
            <v>82</v>
          </cell>
          <cell r="B83">
            <v>9</v>
          </cell>
        </row>
        <row r="84">
          <cell r="A84">
            <v>83</v>
          </cell>
          <cell r="B84">
            <v>9</v>
          </cell>
        </row>
        <row r="85">
          <cell r="A85">
            <v>84</v>
          </cell>
          <cell r="B85">
            <v>9</v>
          </cell>
        </row>
        <row r="86">
          <cell r="A86">
            <v>85</v>
          </cell>
          <cell r="B86">
            <v>9</v>
          </cell>
        </row>
        <row r="87">
          <cell r="A87">
            <v>86</v>
          </cell>
          <cell r="B87">
            <v>7</v>
          </cell>
        </row>
        <row r="88">
          <cell r="A88">
            <v>87</v>
          </cell>
          <cell r="B88">
            <v>7</v>
          </cell>
        </row>
        <row r="89">
          <cell r="A89">
            <v>88</v>
          </cell>
          <cell r="B89">
            <v>7</v>
          </cell>
        </row>
        <row r="90">
          <cell r="A90">
            <v>89</v>
          </cell>
          <cell r="B90">
            <v>7</v>
          </cell>
        </row>
        <row r="91">
          <cell r="A91">
            <v>90</v>
          </cell>
          <cell r="B91">
            <v>7</v>
          </cell>
        </row>
        <row r="92">
          <cell r="A92">
            <v>91</v>
          </cell>
          <cell r="B92">
            <v>7</v>
          </cell>
        </row>
        <row r="93">
          <cell r="A93">
            <v>92</v>
          </cell>
          <cell r="B93">
            <v>7</v>
          </cell>
        </row>
        <row r="94">
          <cell r="A94">
            <v>93</v>
          </cell>
          <cell r="B94">
            <v>7</v>
          </cell>
        </row>
        <row r="95">
          <cell r="A95">
            <v>94</v>
          </cell>
          <cell r="B95">
            <v>7</v>
          </cell>
        </row>
        <row r="96">
          <cell r="A96">
            <v>95</v>
          </cell>
          <cell r="B96">
            <v>7</v>
          </cell>
        </row>
        <row r="97">
          <cell r="A97">
            <v>96</v>
          </cell>
          <cell r="B97">
            <v>7</v>
          </cell>
        </row>
        <row r="98">
          <cell r="A98">
            <v>97</v>
          </cell>
          <cell r="B98">
            <v>7</v>
          </cell>
        </row>
        <row r="99">
          <cell r="A99">
            <v>98</v>
          </cell>
          <cell r="B99">
            <v>7</v>
          </cell>
        </row>
        <row r="100">
          <cell r="A100">
            <v>99</v>
          </cell>
          <cell r="B100">
            <v>7</v>
          </cell>
        </row>
        <row r="101">
          <cell r="A101">
            <v>100</v>
          </cell>
          <cell r="B101">
            <v>7</v>
          </cell>
        </row>
        <row r="102">
          <cell r="A102">
            <v>101</v>
          </cell>
          <cell r="B102">
            <v>7</v>
          </cell>
        </row>
        <row r="103">
          <cell r="A103">
            <v>102</v>
          </cell>
          <cell r="B103">
            <v>7</v>
          </cell>
        </row>
        <row r="104">
          <cell r="A104">
            <v>103</v>
          </cell>
          <cell r="B104">
            <v>7</v>
          </cell>
        </row>
        <row r="105">
          <cell r="A105">
            <v>104</v>
          </cell>
          <cell r="B105">
            <v>7</v>
          </cell>
        </row>
        <row r="106">
          <cell r="A106">
            <v>105</v>
          </cell>
          <cell r="B106">
            <v>7</v>
          </cell>
        </row>
        <row r="107">
          <cell r="A107">
            <v>106</v>
          </cell>
          <cell r="B107">
            <v>5</v>
          </cell>
        </row>
        <row r="108">
          <cell r="A108">
            <v>107</v>
          </cell>
          <cell r="B108">
            <v>5</v>
          </cell>
        </row>
        <row r="109">
          <cell r="A109">
            <v>108</v>
          </cell>
          <cell r="B109">
            <v>5</v>
          </cell>
        </row>
        <row r="110">
          <cell r="A110">
            <v>109</v>
          </cell>
          <cell r="B110">
            <v>5</v>
          </cell>
        </row>
        <row r="111">
          <cell r="A111">
            <v>110</v>
          </cell>
          <cell r="B111">
            <v>5</v>
          </cell>
        </row>
        <row r="112">
          <cell r="A112">
            <v>111</v>
          </cell>
          <cell r="B112">
            <v>5</v>
          </cell>
        </row>
        <row r="113">
          <cell r="A113">
            <v>112</v>
          </cell>
          <cell r="B113">
            <v>5</v>
          </cell>
        </row>
        <row r="114">
          <cell r="A114">
            <v>113</v>
          </cell>
          <cell r="B114">
            <v>5</v>
          </cell>
        </row>
        <row r="115">
          <cell r="A115">
            <v>114</v>
          </cell>
          <cell r="B115">
            <v>5</v>
          </cell>
        </row>
        <row r="116">
          <cell r="A116">
            <v>115</v>
          </cell>
          <cell r="B116">
            <v>5</v>
          </cell>
        </row>
        <row r="117">
          <cell r="A117">
            <v>116</v>
          </cell>
          <cell r="B117">
            <v>5</v>
          </cell>
        </row>
        <row r="118">
          <cell r="A118">
            <v>117</v>
          </cell>
          <cell r="B118">
            <v>5</v>
          </cell>
        </row>
        <row r="119">
          <cell r="A119">
            <v>118</v>
          </cell>
          <cell r="B119">
            <v>5</v>
          </cell>
        </row>
        <row r="120">
          <cell r="A120">
            <v>119</v>
          </cell>
          <cell r="B120">
            <v>5</v>
          </cell>
        </row>
        <row r="121">
          <cell r="A121">
            <v>120</v>
          </cell>
          <cell r="B121">
            <v>5</v>
          </cell>
        </row>
        <row r="122">
          <cell r="A122">
            <v>121</v>
          </cell>
          <cell r="B122">
            <v>5</v>
          </cell>
        </row>
        <row r="123">
          <cell r="A123">
            <v>122</v>
          </cell>
          <cell r="B123">
            <v>5</v>
          </cell>
        </row>
        <row r="124">
          <cell r="A124">
            <v>123</v>
          </cell>
          <cell r="B124">
            <v>5</v>
          </cell>
        </row>
        <row r="125">
          <cell r="A125">
            <v>124</v>
          </cell>
          <cell r="B125">
            <v>5</v>
          </cell>
        </row>
        <row r="126">
          <cell r="A126">
            <v>125</v>
          </cell>
          <cell r="B126">
            <v>5</v>
          </cell>
        </row>
        <row r="127">
          <cell r="A127">
            <v>126</v>
          </cell>
          <cell r="B127">
            <v>5</v>
          </cell>
        </row>
        <row r="128">
          <cell r="A128">
            <v>127</v>
          </cell>
          <cell r="B128">
            <v>5</v>
          </cell>
        </row>
        <row r="129">
          <cell r="A129">
            <v>128</v>
          </cell>
          <cell r="B129">
            <v>5</v>
          </cell>
        </row>
        <row r="130">
          <cell r="A130">
            <v>129</v>
          </cell>
          <cell r="B130">
            <v>5</v>
          </cell>
        </row>
        <row r="131">
          <cell r="A131">
            <v>130</v>
          </cell>
          <cell r="B131">
            <v>5</v>
          </cell>
        </row>
        <row r="132">
          <cell r="A132">
            <v>131</v>
          </cell>
          <cell r="B132">
            <v>5</v>
          </cell>
        </row>
        <row r="133">
          <cell r="A133">
            <v>132</v>
          </cell>
          <cell r="B133">
            <v>5</v>
          </cell>
        </row>
        <row r="134">
          <cell r="A134">
            <v>133</v>
          </cell>
          <cell r="B134">
            <v>5</v>
          </cell>
        </row>
        <row r="135">
          <cell r="A135">
            <v>134</v>
          </cell>
          <cell r="B135">
            <v>5</v>
          </cell>
        </row>
        <row r="136">
          <cell r="A136">
            <v>135</v>
          </cell>
          <cell r="B136">
            <v>5</v>
          </cell>
        </row>
        <row r="137">
          <cell r="A137">
            <v>136</v>
          </cell>
          <cell r="B137">
            <v>5</v>
          </cell>
        </row>
        <row r="138">
          <cell r="A138">
            <v>137</v>
          </cell>
          <cell r="B138">
            <v>5</v>
          </cell>
        </row>
        <row r="139">
          <cell r="A139">
            <v>138</v>
          </cell>
          <cell r="B139">
            <v>5</v>
          </cell>
        </row>
        <row r="140">
          <cell r="A140">
            <v>139</v>
          </cell>
          <cell r="B140">
            <v>5</v>
          </cell>
        </row>
        <row r="141">
          <cell r="A141">
            <v>140</v>
          </cell>
          <cell r="B141">
            <v>5</v>
          </cell>
        </row>
        <row r="142">
          <cell r="A142">
            <v>141</v>
          </cell>
          <cell r="B142">
            <v>5</v>
          </cell>
        </row>
        <row r="143">
          <cell r="A143">
            <v>142</v>
          </cell>
          <cell r="B143">
            <v>5</v>
          </cell>
        </row>
        <row r="144">
          <cell r="A144">
            <v>143</v>
          </cell>
          <cell r="B144">
            <v>5</v>
          </cell>
        </row>
        <row r="145">
          <cell r="A145">
            <v>144</v>
          </cell>
          <cell r="B145">
            <v>5</v>
          </cell>
        </row>
        <row r="146">
          <cell r="A146">
            <v>145</v>
          </cell>
          <cell r="B146">
            <v>5</v>
          </cell>
        </row>
        <row r="147">
          <cell r="A147">
            <v>146</v>
          </cell>
          <cell r="B147">
            <v>5</v>
          </cell>
        </row>
        <row r="148">
          <cell r="A148">
            <v>147</v>
          </cell>
          <cell r="B148">
            <v>5</v>
          </cell>
        </row>
        <row r="149">
          <cell r="A149">
            <v>148</v>
          </cell>
          <cell r="B149">
            <v>5</v>
          </cell>
        </row>
        <row r="150">
          <cell r="A150">
            <v>149</v>
          </cell>
          <cell r="B150">
            <v>5</v>
          </cell>
        </row>
        <row r="151">
          <cell r="A151">
            <v>150</v>
          </cell>
          <cell r="B151">
            <v>5</v>
          </cell>
        </row>
        <row r="152">
          <cell r="A152">
            <v>151</v>
          </cell>
          <cell r="B152">
            <v>5</v>
          </cell>
        </row>
        <row r="153">
          <cell r="A153">
            <v>152</v>
          </cell>
          <cell r="B153">
            <v>5</v>
          </cell>
        </row>
        <row r="154">
          <cell r="A154">
            <v>153</v>
          </cell>
          <cell r="B154">
            <v>5</v>
          </cell>
        </row>
        <row r="155">
          <cell r="A155">
            <v>154</v>
          </cell>
          <cell r="B155">
            <v>5</v>
          </cell>
        </row>
        <row r="156">
          <cell r="A156">
            <v>155</v>
          </cell>
          <cell r="B156">
            <v>5</v>
          </cell>
        </row>
        <row r="157">
          <cell r="A157">
            <v>156</v>
          </cell>
          <cell r="B157">
            <v>5</v>
          </cell>
        </row>
        <row r="158">
          <cell r="A158">
            <v>157</v>
          </cell>
          <cell r="B158">
            <v>5</v>
          </cell>
        </row>
        <row r="159">
          <cell r="A159">
            <v>158</v>
          </cell>
          <cell r="B159">
            <v>5</v>
          </cell>
        </row>
        <row r="160">
          <cell r="A160">
            <v>159</v>
          </cell>
          <cell r="B160">
            <v>5</v>
          </cell>
        </row>
        <row r="161">
          <cell r="A161">
            <v>160</v>
          </cell>
          <cell r="B161">
            <v>5</v>
          </cell>
        </row>
        <row r="162">
          <cell r="A162">
            <v>161</v>
          </cell>
          <cell r="B162">
            <v>5</v>
          </cell>
        </row>
        <row r="163">
          <cell r="A163">
            <v>162</v>
          </cell>
          <cell r="B163">
            <v>5</v>
          </cell>
        </row>
        <row r="164">
          <cell r="A164">
            <v>163</v>
          </cell>
          <cell r="B164">
            <v>5</v>
          </cell>
        </row>
        <row r="165">
          <cell r="A165">
            <v>164</v>
          </cell>
          <cell r="B165">
            <v>5</v>
          </cell>
        </row>
        <row r="166">
          <cell r="A166">
            <v>165</v>
          </cell>
          <cell r="B166">
            <v>5</v>
          </cell>
        </row>
        <row r="167">
          <cell r="A167">
            <v>166</v>
          </cell>
          <cell r="B167">
            <v>5</v>
          </cell>
        </row>
        <row r="168">
          <cell r="A168">
            <v>167</v>
          </cell>
          <cell r="B168">
            <v>5</v>
          </cell>
        </row>
        <row r="169">
          <cell r="A169">
            <v>168</v>
          </cell>
          <cell r="B169">
            <v>5</v>
          </cell>
        </row>
        <row r="170">
          <cell r="A170">
            <v>169</v>
          </cell>
          <cell r="B170">
            <v>5</v>
          </cell>
        </row>
        <row r="171">
          <cell r="A171">
            <v>170</v>
          </cell>
          <cell r="B171">
            <v>5</v>
          </cell>
        </row>
        <row r="172">
          <cell r="A172">
            <v>171</v>
          </cell>
          <cell r="B172">
            <v>5</v>
          </cell>
        </row>
        <row r="173">
          <cell r="A173">
            <v>172</v>
          </cell>
          <cell r="B173">
            <v>5</v>
          </cell>
        </row>
        <row r="174">
          <cell r="A174">
            <v>173</v>
          </cell>
          <cell r="B174">
            <v>5</v>
          </cell>
        </row>
        <row r="175">
          <cell r="A175">
            <v>174</v>
          </cell>
          <cell r="B175">
            <v>5</v>
          </cell>
        </row>
        <row r="176">
          <cell r="A176">
            <v>175</v>
          </cell>
          <cell r="B176">
            <v>5</v>
          </cell>
        </row>
        <row r="177">
          <cell r="A177">
            <v>176</v>
          </cell>
          <cell r="B177">
            <v>5</v>
          </cell>
        </row>
        <row r="178">
          <cell r="A178">
            <v>177</v>
          </cell>
          <cell r="B178">
            <v>5</v>
          </cell>
        </row>
        <row r="179">
          <cell r="A179">
            <v>178</v>
          </cell>
          <cell r="B179">
            <v>5</v>
          </cell>
        </row>
        <row r="180">
          <cell r="A180">
            <v>179</v>
          </cell>
          <cell r="B180">
            <v>5</v>
          </cell>
        </row>
        <row r="181">
          <cell r="A181">
            <v>180</v>
          </cell>
          <cell r="B181">
            <v>5</v>
          </cell>
        </row>
        <row r="182">
          <cell r="A182">
            <v>181</v>
          </cell>
          <cell r="B182">
            <v>5</v>
          </cell>
        </row>
        <row r="183">
          <cell r="A183">
            <v>182</v>
          </cell>
          <cell r="B183">
            <v>5</v>
          </cell>
        </row>
        <row r="184">
          <cell r="A184">
            <v>183</v>
          </cell>
          <cell r="B184">
            <v>5</v>
          </cell>
        </row>
        <row r="185">
          <cell r="A185">
            <v>184</v>
          </cell>
          <cell r="B185">
            <v>5</v>
          </cell>
        </row>
        <row r="186">
          <cell r="A186">
            <v>185</v>
          </cell>
          <cell r="B186">
            <v>5</v>
          </cell>
        </row>
        <row r="187">
          <cell r="A187">
            <v>186</v>
          </cell>
          <cell r="B187">
            <v>5</v>
          </cell>
        </row>
        <row r="188">
          <cell r="A188">
            <v>187</v>
          </cell>
          <cell r="B188">
            <v>5</v>
          </cell>
        </row>
        <row r="189">
          <cell r="A189">
            <v>188</v>
          </cell>
          <cell r="B189">
            <v>5</v>
          </cell>
        </row>
        <row r="190">
          <cell r="A190">
            <v>189</v>
          </cell>
          <cell r="B190">
            <v>5</v>
          </cell>
        </row>
        <row r="191">
          <cell r="A191">
            <v>190</v>
          </cell>
          <cell r="B191">
            <v>5</v>
          </cell>
        </row>
        <row r="192">
          <cell r="A192">
            <v>191</v>
          </cell>
          <cell r="B192">
            <v>5</v>
          </cell>
        </row>
        <row r="193">
          <cell r="A193">
            <v>192</v>
          </cell>
          <cell r="B193">
            <v>5</v>
          </cell>
        </row>
        <row r="194">
          <cell r="A194">
            <v>193</v>
          </cell>
          <cell r="B194">
            <v>5</v>
          </cell>
        </row>
        <row r="195">
          <cell r="A195">
            <v>194</v>
          </cell>
          <cell r="B195">
            <v>5</v>
          </cell>
        </row>
        <row r="196">
          <cell r="A196">
            <v>195</v>
          </cell>
          <cell r="B196">
            <v>5</v>
          </cell>
        </row>
        <row r="197">
          <cell r="A197">
            <v>196</v>
          </cell>
          <cell r="B197">
            <v>5</v>
          </cell>
        </row>
        <row r="198">
          <cell r="A198">
            <v>197</v>
          </cell>
          <cell r="B198">
            <v>5</v>
          </cell>
        </row>
        <row r="199">
          <cell r="A199">
            <v>198</v>
          </cell>
          <cell r="B199">
            <v>5</v>
          </cell>
        </row>
        <row r="200">
          <cell r="A200">
            <v>199</v>
          </cell>
          <cell r="B200">
            <v>5</v>
          </cell>
        </row>
        <row r="201">
          <cell r="A201">
            <v>200</v>
          </cell>
          <cell r="B201">
            <v>5</v>
          </cell>
        </row>
        <row r="202">
          <cell r="A202">
            <v>201</v>
          </cell>
          <cell r="B202">
            <v>5</v>
          </cell>
        </row>
        <row r="203">
          <cell r="A203">
            <v>202</v>
          </cell>
          <cell r="B203">
            <v>5</v>
          </cell>
        </row>
        <row r="204">
          <cell r="A204">
            <v>203</v>
          </cell>
          <cell r="B204">
            <v>5</v>
          </cell>
        </row>
        <row r="205">
          <cell r="A205">
            <v>204</v>
          </cell>
          <cell r="B205">
            <v>5</v>
          </cell>
        </row>
        <row r="206">
          <cell r="A206">
            <v>205</v>
          </cell>
          <cell r="B206">
            <v>5</v>
          </cell>
        </row>
        <row r="207">
          <cell r="A207">
            <v>206</v>
          </cell>
          <cell r="B207">
            <v>5</v>
          </cell>
        </row>
        <row r="208">
          <cell r="A208">
            <v>207</v>
          </cell>
          <cell r="B208">
            <v>5</v>
          </cell>
        </row>
        <row r="209">
          <cell r="A209">
            <v>208</v>
          </cell>
          <cell r="B209">
            <v>5</v>
          </cell>
        </row>
        <row r="210">
          <cell r="A210">
            <v>209</v>
          </cell>
          <cell r="B210">
            <v>5</v>
          </cell>
        </row>
        <row r="211">
          <cell r="A211">
            <v>210</v>
          </cell>
          <cell r="B211">
            <v>5</v>
          </cell>
        </row>
        <row r="212">
          <cell r="A212">
            <v>211</v>
          </cell>
          <cell r="B212">
            <v>5</v>
          </cell>
        </row>
        <row r="213">
          <cell r="A213">
            <v>212</v>
          </cell>
          <cell r="B213">
            <v>5</v>
          </cell>
        </row>
        <row r="214">
          <cell r="A214">
            <v>213</v>
          </cell>
          <cell r="B214">
            <v>5</v>
          </cell>
        </row>
        <row r="215">
          <cell r="A215">
            <v>214</v>
          </cell>
          <cell r="B215">
            <v>5</v>
          </cell>
        </row>
        <row r="216">
          <cell r="A216">
            <v>215</v>
          </cell>
          <cell r="B216">
            <v>5</v>
          </cell>
        </row>
        <row r="217">
          <cell r="A217">
            <v>216</v>
          </cell>
          <cell r="B217">
            <v>5</v>
          </cell>
        </row>
        <row r="218">
          <cell r="A218">
            <v>217</v>
          </cell>
          <cell r="B218">
            <v>5</v>
          </cell>
        </row>
        <row r="219">
          <cell r="A219">
            <v>218</v>
          </cell>
          <cell r="B219">
            <v>5</v>
          </cell>
        </row>
        <row r="220">
          <cell r="A220">
            <v>219</v>
          </cell>
          <cell r="B220">
            <v>5</v>
          </cell>
        </row>
        <row r="221">
          <cell r="A221">
            <v>220</v>
          </cell>
          <cell r="B221">
            <v>5</v>
          </cell>
        </row>
        <row r="222">
          <cell r="A222">
            <v>221</v>
          </cell>
          <cell r="B222">
            <v>5</v>
          </cell>
        </row>
        <row r="223">
          <cell r="A223">
            <v>222</v>
          </cell>
          <cell r="B223">
            <v>5</v>
          </cell>
        </row>
        <row r="224">
          <cell r="A224">
            <v>223</v>
          </cell>
          <cell r="B224">
            <v>5</v>
          </cell>
        </row>
        <row r="225">
          <cell r="A225">
            <v>224</v>
          </cell>
          <cell r="B225">
            <v>5</v>
          </cell>
        </row>
        <row r="226">
          <cell r="A226">
            <v>225</v>
          </cell>
          <cell r="B226">
            <v>5</v>
          </cell>
        </row>
        <row r="227">
          <cell r="A227">
            <v>226</v>
          </cell>
          <cell r="B227">
            <v>5</v>
          </cell>
        </row>
        <row r="228">
          <cell r="A228">
            <v>227</v>
          </cell>
          <cell r="B228">
            <v>5</v>
          </cell>
        </row>
        <row r="229">
          <cell r="A229">
            <v>228</v>
          </cell>
          <cell r="B229">
            <v>5</v>
          </cell>
        </row>
        <row r="230">
          <cell r="A230">
            <v>229</v>
          </cell>
          <cell r="B230">
            <v>5</v>
          </cell>
        </row>
        <row r="231">
          <cell r="A231">
            <v>230</v>
          </cell>
          <cell r="B231">
            <v>5</v>
          </cell>
        </row>
        <row r="232">
          <cell r="A232">
            <v>231</v>
          </cell>
          <cell r="B232">
            <v>5</v>
          </cell>
        </row>
        <row r="233">
          <cell r="A233">
            <v>232</v>
          </cell>
          <cell r="B233">
            <v>5</v>
          </cell>
        </row>
        <row r="234">
          <cell r="A234">
            <v>233</v>
          </cell>
          <cell r="B234">
            <v>5</v>
          </cell>
        </row>
        <row r="235">
          <cell r="A235">
            <v>234</v>
          </cell>
          <cell r="B235">
            <v>5</v>
          </cell>
        </row>
        <row r="236">
          <cell r="A236">
            <v>235</v>
          </cell>
          <cell r="B236">
            <v>5</v>
          </cell>
        </row>
        <row r="237">
          <cell r="A237">
            <v>236</v>
          </cell>
          <cell r="B237">
            <v>5</v>
          </cell>
        </row>
        <row r="238">
          <cell r="A238">
            <v>237</v>
          </cell>
          <cell r="B238">
            <v>5</v>
          </cell>
        </row>
        <row r="239">
          <cell r="A239">
            <v>238</v>
          </cell>
          <cell r="B239">
            <v>5</v>
          </cell>
        </row>
        <row r="240">
          <cell r="A240">
            <v>239</v>
          </cell>
          <cell r="B240">
            <v>5</v>
          </cell>
        </row>
        <row r="241">
          <cell r="A241">
            <v>240</v>
          </cell>
          <cell r="B241">
            <v>5</v>
          </cell>
        </row>
        <row r="242">
          <cell r="A242">
            <v>241</v>
          </cell>
          <cell r="B242">
            <v>5</v>
          </cell>
        </row>
        <row r="243">
          <cell r="A243">
            <v>242</v>
          </cell>
          <cell r="B243">
            <v>5</v>
          </cell>
        </row>
        <row r="244">
          <cell r="A244">
            <v>243</v>
          </cell>
          <cell r="B244">
            <v>5</v>
          </cell>
        </row>
        <row r="245">
          <cell r="A245">
            <v>244</v>
          </cell>
          <cell r="B245">
            <v>5</v>
          </cell>
        </row>
        <row r="246">
          <cell r="A246">
            <v>245</v>
          </cell>
          <cell r="B246">
            <v>5</v>
          </cell>
        </row>
        <row r="247">
          <cell r="A247">
            <v>246</v>
          </cell>
          <cell r="B247">
            <v>5</v>
          </cell>
        </row>
        <row r="248">
          <cell r="A248">
            <v>247</v>
          </cell>
          <cell r="B248">
            <v>5</v>
          </cell>
        </row>
        <row r="249">
          <cell r="A249">
            <v>248</v>
          </cell>
          <cell r="B249">
            <v>5</v>
          </cell>
        </row>
        <row r="250">
          <cell r="A250">
            <v>249</v>
          </cell>
          <cell r="B250">
            <v>5</v>
          </cell>
        </row>
        <row r="251">
          <cell r="A251">
            <v>250</v>
          </cell>
          <cell r="B251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ично-ком"/>
      <sheetName val="Универсиада"/>
      <sheetName val="Вывод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96</v>
          </cell>
        </row>
        <row r="4">
          <cell r="A4">
            <v>3</v>
          </cell>
          <cell r="B4">
            <v>93</v>
          </cell>
        </row>
        <row r="5">
          <cell r="A5">
            <v>4</v>
          </cell>
          <cell r="B5">
            <v>90</v>
          </cell>
        </row>
        <row r="6">
          <cell r="A6">
            <v>5</v>
          </cell>
          <cell r="B6">
            <v>87</v>
          </cell>
        </row>
        <row r="7">
          <cell r="A7">
            <v>6</v>
          </cell>
          <cell r="B7">
            <v>84</v>
          </cell>
        </row>
        <row r="8">
          <cell r="A8">
            <v>7</v>
          </cell>
          <cell r="B8">
            <v>81</v>
          </cell>
        </row>
        <row r="9">
          <cell r="A9">
            <v>8</v>
          </cell>
          <cell r="B9">
            <v>78</v>
          </cell>
        </row>
        <row r="10">
          <cell r="A10">
            <v>9</v>
          </cell>
          <cell r="B10">
            <v>75</v>
          </cell>
        </row>
        <row r="11">
          <cell r="A11">
            <v>10</v>
          </cell>
          <cell r="B11">
            <v>72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68</v>
          </cell>
        </row>
        <row r="14">
          <cell r="A14">
            <v>13</v>
          </cell>
          <cell r="B14">
            <v>66</v>
          </cell>
        </row>
        <row r="15">
          <cell r="A15">
            <v>14</v>
          </cell>
          <cell r="B15">
            <v>64</v>
          </cell>
        </row>
        <row r="16">
          <cell r="A16">
            <v>15</v>
          </cell>
          <cell r="B16">
            <v>62</v>
          </cell>
        </row>
        <row r="17">
          <cell r="A17">
            <v>16</v>
          </cell>
          <cell r="B17">
            <v>60</v>
          </cell>
        </row>
        <row r="18">
          <cell r="A18">
            <v>17</v>
          </cell>
          <cell r="B18">
            <v>58</v>
          </cell>
        </row>
        <row r="19">
          <cell r="A19">
            <v>18</v>
          </cell>
          <cell r="B19">
            <v>56</v>
          </cell>
        </row>
        <row r="20">
          <cell r="A20">
            <v>19</v>
          </cell>
          <cell r="B20">
            <v>54</v>
          </cell>
        </row>
        <row r="21">
          <cell r="A21">
            <v>20</v>
          </cell>
          <cell r="B21">
            <v>52</v>
          </cell>
        </row>
        <row r="22">
          <cell r="A22">
            <v>21</v>
          </cell>
          <cell r="B22">
            <v>50</v>
          </cell>
        </row>
        <row r="23">
          <cell r="A23">
            <v>22</v>
          </cell>
          <cell r="B23">
            <v>48</v>
          </cell>
        </row>
        <row r="24">
          <cell r="A24">
            <v>23</v>
          </cell>
          <cell r="B24">
            <v>46</v>
          </cell>
        </row>
        <row r="25">
          <cell r="A25">
            <v>24</v>
          </cell>
          <cell r="B25">
            <v>44</v>
          </cell>
        </row>
        <row r="26">
          <cell r="A26">
            <v>25</v>
          </cell>
          <cell r="B26">
            <v>42</v>
          </cell>
        </row>
        <row r="27">
          <cell r="A27">
            <v>26</v>
          </cell>
          <cell r="B27">
            <v>40</v>
          </cell>
        </row>
        <row r="28">
          <cell r="A28">
            <v>27</v>
          </cell>
          <cell r="B28">
            <v>38</v>
          </cell>
        </row>
        <row r="29">
          <cell r="A29">
            <v>28</v>
          </cell>
          <cell r="B29">
            <v>36</v>
          </cell>
        </row>
        <row r="30">
          <cell r="A30">
            <v>29</v>
          </cell>
          <cell r="B30">
            <v>34</v>
          </cell>
        </row>
        <row r="31">
          <cell r="A31">
            <v>30</v>
          </cell>
          <cell r="B31">
            <v>32</v>
          </cell>
        </row>
        <row r="32">
          <cell r="A32">
            <v>31</v>
          </cell>
          <cell r="B32">
            <v>30</v>
          </cell>
        </row>
        <row r="33">
          <cell r="A33">
            <v>32</v>
          </cell>
          <cell r="B33">
            <v>29</v>
          </cell>
        </row>
        <row r="34">
          <cell r="A34">
            <v>33</v>
          </cell>
          <cell r="B34">
            <v>28</v>
          </cell>
        </row>
        <row r="35">
          <cell r="A35">
            <v>34</v>
          </cell>
          <cell r="B35">
            <v>27</v>
          </cell>
        </row>
        <row r="36">
          <cell r="A36">
            <v>35</v>
          </cell>
          <cell r="B36">
            <v>26</v>
          </cell>
        </row>
        <row r="37">
          <cell r="A37">
            <v>36</v>
          </cell>
          <cell r="B37">
            <v>25</v>
          </cell>
        </row>
        <row r="38">
          <cell r="A38">
            <v>37</v>
          </cell>
          <cell r="B38">
            <v>24</v>
          </cell>
        </row>
        <row r="39">
          <cell r="A39">
            <v>38</v>
          </cell>
          <cell r="B39">
            <v>23</v>
          </cell>
        </row>
        <row r="40">
          <cell r="A40">
            <v>39</v>
          </cell>
          <cell r="B40">
            <v>22</v>
          </cell>
        </row>
        <row r="41">
          <cell r="A41">
            <v>40</v>
          </cell>
          <cell r="B41">
            <v>21</v>
          </cell>
        </row>
        <row r="42">
          <cell r="A42">
            <v>41</v>
          </cell>
          <cell r="B42">
            <v>20</v>
          </cell>
        </row>
        <row r="43">
          <cell r="A43">
            <v>42</v>
          </cell>
          <cell r="B43">
            <v>19</v>
          </cell>
        </row>
        <row r="44">
          <cell r="A44">
            <v>43</v>
          </cell>
          <cell r="B44">
            <v>18</v>
          </cell>
        </row>
        <row r="45">
          <cell r="A45">
            <v>44</v>
          </cell>
          <cell r="B45">
            <v>17</v>
          </cell>
        </row>
        <row r="46">
          <cell r="A46">
            <v>45</v>
          </cell>
          <cell r="B46">
            <v>15</v>
          </cell>
        </row>
        <row r="47">
          <cell r="A47">
            <v>46</v>
          </cell>
          <cell r="B47">
            <v>15</v>
          </cell>
        </row>
        <row r="48">
          <cell r="A48">
            <v>47</v>
          </cell>
          <cell r="B48">
            <v>15</v>
          </cell>
        </row>
        <row r="49">
          <cell r="A49">
            <v>48</v>
          </cell>
          <cell r="B49">
            <v>15</v>
          </cell>
        </row>
        <row r="50">
          <cell r="A50">
            <v>49</v>
          </cell>
          <cell r="B50">
            <v>15</v>
          </cell>
        </row>
        <row r="51">
          <cell r="A51">
            <v>50</v>
          </cell>
          <cell r="B51">
            <v>15</v>
          </cell>
        </row>
        <row r="52">
          <cell r="A52">
            <v>51</v>
          </cell>
          <cell r="B52">
            <v>15</v>
          </cell>
        </row>
        <row r="53">
          <cell r="A53">
            <v>52</v>
          </cell>
          <cell r="B53">
            <v>15</v>
          </cell>
        </row>
        <row r="54">
          <cell r="A54">
            <v>53</v>
          </cell>
          <cell r="B54">
            <v>15</v>
          </cell>
        </row>
        <row r="55">
          <cell r="A55">
            <v>54</v>
          </cell>
          <cell r="B55">
            <v>15</v>
          </cell>
        </row>
        <row r="56">
          <cell r="A56">
            <v>55</v>
          </cell>
          <cell r="B56">
            <v>15</v>
          </cell>
        </row>
        <row r="57">
          <cell r="A57">
            <v>56</v>
          </cell>
          <cell r="B57">
            <v>13</v>
          </cell>
        </row>
        <row r="58">
          <cell r="A58">
            <v>57</v>
          </cell>
          <cell r="B58">
            <v>13</v>
          </cell>
        </row>
        <row r="59">
          <cell r="A59">
            <v>58</v>
          </cell>
          <cell r="B59">
            <v>13</v>
          </cell>
        </row>
        <row r="60">
          <cell r="A60">
            <v>59</v>
          </cell>
          <cell r="B60">
            <v>13</v>
          </cell>
        </row>
        <row r="61">
          <cell r="A61">
            <v>60</v>
          </cell>
          <cell r="B61">
            <v>13</v>
          </cell>
        </row>
        <row r="62">
          <cell r="A62">
            <v>61</v>
          </cell>
          <cell r="B62">
            <v>13</v>
          </cell>
        </row>
        <row r="63">
          <cell r="A63">
            <v>62</v>
          </cell>
          <cell r="B63">
            <v>13</v>
          </cell>
        </row>
        <row r="64">
          <cell r="A64">
            <v>63</v>
          </cell>
          <cell r="B64">
            <v>13</v>
          </cell>
        </row>
        <row r="65">
          <cell r="A65">
            <v>64</v>
          </cell>
          <cell r="B65">
            <v>13</v>
          </cell>
        </row>
        <row r="66">
          <cell r="A66">
            <v>65</v>
          </cell>
          <cell r="B66">
            <v>13</v>
          </cell>
        </row>
        <row r="67">
          <cell r="A67">
            <v>66</v>
          </cell>
          <cell r="B67">
            <v>11</v>
          </cell>
        </row>
        <row r="68">
          <cell r="A68">
            <v>67</v>
          </cell>
          <cell r="B68">
            <v>11</v>
          </cell>
        </row>
        <row r="69">
          <cell r="A69">
            <v>68</v>
          </cell>
          <cell r="B69">
            <v>11</v>
          </cell>
        </row>
        <row r="70">
          <cell r="A70">
            <v>69</v>
          </cell>
          <cell r="B70">
            <v>11</v>
          </cell>
        </row>
        <row r="71">
          <cell r="A71">
            <v>70</v>
          </cell>
          <cell r="B71">
            <v>11</v>
          </cell>
        </row>
        <row r="72">
          <cell r="A72">
            <v>71</v>
          </cell>
          <cell r="B72">
            <v>11</v>
          </cell>
        </row>
        <row r="73">
          <cell r="A73">
            <v>72</v>
          </cell>
          <cell r="B73">
            <v>11</v>
          </cell>
        </row>
        <row r="74">
          <cell r="A74">
            <v>73</v>
          </cell>
          <cell r="B74">
            <v>11</v>
          </cell>
        </row>
        <row r="75">
          <cell r="A75">
            <v>74</v>
          </cell>
          <cell r="B75">
            <v>11</v>
          </cell>
        </row>
        <row r="76">
          <cell r="A76">
            <v>75</v>
          </cell>
          <cell r="B76">
            <v>11</v>
          </cell>
        </row>
        <row r="77">
          <cell r="A77">
            <v>76</v>
          </cell>
          <cell r="B77">
            <v>9</v>
          </cell>
        </row>
        <row r="78">
          <cell r="A78">
            <v>77</v>
          </cell>
          <cell r="B78">
            <v>9</v>
          </cell>
        </row>
        <row r="79">
          <cell r="A79">
            <v>78</v>
          </cell>
          <cell r="B79">
            <v>9</v>
          </cell>
        </row>
        <row r="80">
          <cell r="A80">
            <v>79</v>
          </cell>
          <cell r="B80">
            <v>9</v>
          </cell>
        </row>
        <row r="81">
          <cell r="A81">
            <v>80</v>
          </cell>
          <cell r="B81">
            <v>9</v>
          </cell>
        </row>
        <row r="82">
          <cell r="A82">
            <v>81</v>
          </cell>
          <cell r="B82">
            <v>9</v>
          </cell>
        </row>
        <row r="83">
          <cell r="A83">
            <v>82</v>
          </cell>
          <cell r="B83">
            <v>9</v>
          </cell>
        </row>
        <row r="84">
          <cell r="A84">
            <v>83</v>
          </cell>
          <cell r="B84">
            <v>9</v>
          </cell>
        </row>
        <row r="85">
          <cell r="A85">
            <v>84</v>
          </cell>
          <cell r="B85">
            <v>9</v>
          </cell>
        </row>
        <row r="86">
          <cell r="A86">
            <v>85</v>
          </cell>
          <cell r="B86">
            <v>9</v>
          </cell>
        </row>
        <row r="87">
          <cell r="A87">
            <v>86</v>
          </cell>
          <cell r="B87">
            <v>7</v>
          </cell>
        </row>
        <row r="88">
          <cell r="A88">
            <v>87</v>
          </cell>
          <cell r="B88">
            <v>7</v>
          </cell>
        </row>
        <row r="89">
          <cell r="A89">
            <v>88</v>
          </cell>
          <cell r="B89">
            <v>7</v>
          </cell>
        </row>
        <row r="90">
          <cell r="A90">
            <v>89</v>
          </cell>
          <cell r="B90">
            <v>7</v>
          </cell>
        </row>
        <row r="91">
          <cell r="A91">
            <v>90</v>
          </cell>
          <cell r="B91">
            <v>7</v>
          </cell>
        </row>
        <row r="92">
          <cell r="A92">
            <v>91</v>
          </cell>
          <cell r="B92">
            <v>7</v>
          </cell>
        </row>
        <row r="93">
          <cell r="A93">
            <v>92</v>
          </cell>
          <cell r="B93">
            <v>7</v>
          </cell>
        </row>
        <row r="94">
          <cell r="A94">
            <v>93</v>
          </cell>
          <cell r="B94">
            <v>7</v>
          </cell>
        </row>
        <row r="95">
          <cell r="A95">
            <v>94</v>
          </cell>
          <cell r="B95">
            <v>7</v>
          </cell>
        </row>
        <row r="96">
          <cell r="A96">
            <v>95</v>
          </cell>
          <cell r="B96">
            <v>7</v>
          </cell>
        </row>
        <row r="97">
          <cell r="A97">
            <v>96</v>
          </cell>
          <cell r="B97">
            <v>7</v>
          </cell>
        </row>
        <row r="98">
          <cell r="A98">
            <v>97</v>
          </cell>
          <cell r="B98">
            <v>7</v>
          </cell>
        </row>
        <row r="99">
          <cell r="A99">
            <v>98</v>
          </cell>
          <cell r="B99">
            <v>7</v>
          </cell>
        </row>
        <row r="100">
          <cell r="A100">
            <v>99</v>
          </cell>
          <cell r="B100">
            <v>7</v>
          </cell>
        </row>
        <row r="101">
          <cell r="A101">
            <v>100</v>
          </cell>
          <cell r="B101">
            <v>7</v>
          </cell>
        </row>
        <row r="102">
          <cell r="A102">
            <v>101</v>
          </cell>
          <cell r="B102">
            <v>7</v>
          </cell>
        </row>
        <row r="103">
          <cell r="A103">
            <v>102</v>
          </cell>
          <cell r="B103">
            <v>7</v>
          </cell>
        </row>
        <row r="104">
          <cell r="A104">
            <v>103</v>
          </cell>
          <cell r="B104">
            <v>7</v>
          </cell>
        </row>
        <row r="105">
          <cell r="A105">
            <v>104</v>
          </cell>
          <cell r="B105">
            <v>7</v>
          </cell>
        </row>
        <row r="106">
          <cell r="A106">
            <v>105</v>
          </cell>
          <cell r="B106">
            <v>7</v>
          </cell>
        </row>
        <row r="107">
          <cell r="A107">
            <v>106</v>
          </cell>
          <cell r="B107">
            <v>5</v>
          </cell>
        </row>
        <row r="108">
          <cell r="A108">
            <v>107</v>
          </cell>
          <cell r="B108">
            <v>5</v>
          </cell>
        </row>
        <row r="109">
          <cell r="A109">
            <v>108</v>
          </cell>
          <cell r="B109">
            <v>5</v>
          </cell>
        </row>
        <row r="110">
          <cell r="A110">
            <v>109</v>
          </cell>
          <cell r="B110">
            <v>5</v>
          </cell>
        </row>
        <row r="111">
          <cell r="A111">
            <v>110</v>
          </cell>
          <cell r="B111">
            <v>5</v>
          </cell>
        </row>
        <row r="112">
          <cell r="A112">
            <v>111</v>
          </cell>
          <cell r="B112">
            <v>5</v>
          </cell>
        </row>
        <row r="113">
          <cell r="A113">
            <v>112</v>
          </cell>
          <cell r="B113">
            <v>5</v>
          </cell>
        </row>
        <row r="114">
          <cell r="A114">
            <v>113</v>
          </cell>
          <cell r="B114">
            <v>5</v>
          </cell>
        </row>
        <row r="115">
          <cell r="A115">
            <v>114</v>
          </cell>
          <cell r="B115">
            <v>5</v>
          </cell>
        </row>
        <row r="116">
          <cell r="A116">
            <v>115</v>
          </cell>
          <cell r="B116">
            <v>5</v>
          </cell>
        </row>
        <row r="117">
          <cell r="A117">
            <v>116</v>
          </cell>
          <cell r="B117">
            <v>5</v>
          </cell>
        </row>
        <row r="118">
          <cell r="A118">
            <v>117</v>
          </cell>
          <cell r="B118">
            <v>5</v>
          </cell>
        </row>
        <row r="119">
          <cell r="A119">
            <v>118</v>
          </cell>
          <cell r="B119">
            <v>5</v>
          </cell>
        </row>
        <row r="120">
          <cell r="A120">
            <v>119</v>
          </cell>
          <cell r="B120">
            <v>5</v>
          </cell>
        </row>
        <row r="121">
          <cell r="A121">
            <v>120</v>
          </cell>
          <cell r="B121">
            <v>5</v>
          </cell>
        </row>
        <row r="122">
          <cell r="A122">
            <v>121</v>
          </cell>
          <cell r="B122">
            <v>5</v>
          </cell>
        </row>
        <row r="123">
          <cell r="A123">
            <v>122</v>
          </cell>
          <cell r="B123">
            <v>5</v>
          </cell>
        </row>
        <row r="124">
          <cell r="A124">
            <v>123</v>
          </cell>
          <cell r="B124">
            <v>5</v>
          </cell>
        </row>
        <row r="125">
          <cell r="A125">
            <v>124</v>
          </cell>
          <cell r="B125">
            <v>5</v>
          </cell>
        </row>
        <row r="126">
          <cell r="A126">
            <v>125</v>
          </cell>
          <cell r="B126">
            <v>5</v>
          </cell>
        </row>
        <row r="127">
          <cell r="A127">
            <v>126</v>
          </cell>
          <cell r="B127">
            <v>5</v>
          </cell>
        </row>
        <row r="128">
          <cell r="A128">
            <v>127</v>
          </cell>
          <cell r="B128">
            <v>5</v>
          </cell>
        </row>
        <row r="129">
          <cell r="A129">
            <v>128</v>
          </cell>
          <cell r="B129">
            <v>5</v>
          </cell>
        </row>
        <row r="130">
          <cell r="A130">
            <v>129</v>
          </cell>
          <cell r="B130">
            <v>5</v>
          </cell>
        </row>
        <row r="131">
          <cell r="A131">
            <v>130</v>
          </cell>
          <cell r="B131">
            <v>5</v>
          </cell>
        </row>
        <row r="132">
          <cell r="A132">
            <v>131</v>
          </cell>
          <cell r="B132">
            <v>5</v>
          </cell>
        </row>
        <row r="133">
          <cell r="A133">
            <v>132</v>
          </cell>
          <cell r="B133">
            <v>5</v>
          </cell>
        </row>
        <row r="134">
          <cell r="A134">
            <v>133</v>
          </cell>
          <cell r="B134">
            <v>5</v>
          </cell>
        </row>
        <row r="135">
          <cell r="A135">
            <v>134</v>
          </cell>
          <cell r="B135">
            <v>5</v>
          </cell>
        </row>
        <row r="136">
          <cell r="A136">
            <v>135</v>
          </cell>
          <cell r="B136">
            <v>5</v>
          </cell>
        </row>
        <row r="137">
          <cell r="A137">
            <v>136</v>
          </cell>
          <cell r="B137">
            <v>5</v>
          </cell>
        </row>
        <row r="138">
          <cell r="A138">
            <v>137</v>
          </cell>
          <cell r="B138">
            <v>5</v>
          </cell>
        </row>
        <row r="139">
          <cell r="A139">
            <v>138</v>
          </cell>
          <cell r="B139">
            <v>5</v>
          </cell>
        </row>
        <row r="140">
          <cell r="A140">
            <v>139</v>
          </cell>
          <cell r="B140">
            <v>5</v>
          </cell>
        </row>
        <row r="141">
          <cell r="A141">
            <v>140</v>
          </cell>
          <cell r="B141">
            <v>5</v>
          </cell>
        </row>
        <row r="142">
          <cell r="A142">
            <v>141</v>
          </cell>
          <cell r="B142">
            <v>5</v>
          </cell>
        </row>
        <row r="143">
          <cell r="A143">
            <v>142</v>
          </cell>
          <cell r="B143">
            <v>5</v>
          </cell>
        </row>
        <row r="144">
          <cell r="A144">
            <v>143</v>
          </cell>
          <cell r="B144">
            <v>5</v>
          </cell>
        </row>
        <row r="145">
          <cell r="A145">
            <v>144</v>
          </cell>
          <cell r="B145">
            <v>5</v>
          </cell>
        </row>
        <row r="146">
          <cell r="A146">
            <v>145</v>
          </cell>
          <cell r="B146">
            <v>5</v>
          </cell>
        </row>
        <row r="147">
          <cell r="A147">
            <v>146</v>
          </cell>
          <cell r="B147">
            <v>5</v>
          </cell>
        </row>
        <row r="148">
          <cell r="A148">
            <v>147</v>
          </cell>
          <cell r="B148">
            <v>5</v>
          </cell>
        </row>
        <row r="149">
          <cell r="A149">
            <v>148</v>
          </cell>
          <cell r="B149">
            <v>5</v>
          </cell>
        </row>
        <row r="150">
          <cell r="A150">
            <v>149</v>
          </cell>
          <cell r="B150">
            <v>5</v>
          </cell>
        </row>
        <row r="151">
          <cell r="A151">
            <v>150</v>
          </cell>
          <cell r="B151">
            <v>5</v>
          </cell>
        </row>
        <row r="152">
          <cell r="A152">
            <v>151</v>
          </cell>
          <cell r="B152">
            <v>5</v>
          </cell>
        </row>
        <row r="153">
          <cell r="A153">
            <v>152</v>
          </cell>
          <cell r="B153">
            <v>5</v>
          </cell>
        </row>
        <row r="154">
          <cell r="A154">
            <v>153</v>
          </cell>
          <cell r="B154">
            <v>5</v>
          </cell>
        </row>
        <row r="155">
          <cell r="A155">
            <v>154</v>
          </cell>
          <cell r="B155">
            <v>5</v>
          </cell>
        </row>
        <row r="156">
          <cell r="A156">
            <v>155</v>
          </cell>
          <cell r="B156">
            <v>5</v>
          </cell>
        </row>
        <row r="157">
          <cell r="A157">
            <v>156</v>
          </cell>
          <cell r="B157">
            <v>5</v>
          </cell>
        </row>
        <row r="158">
          <cell r="A158">
            <v>157</v>
          </cell>
          <cell r="B158">
            <v>5</v>
          </cell>
        </row>
        <row r="159">
          <cell r="A159">
            <v>158</v>
          </cell>
          <cell r="B159">
            <v>5</v>
          </cell>
        </row>
        <row r="160">
          <cell r="A160">
            <v>159</v>
          </cell>
          <cell r="B160">
            <v>5</v>
          </cell>
        </row>
        <row r="161">
          <cell r="A161">
            <v>160</v>
          </cell>
          <cell r="B161">
            <v>5</v>
          </cell>
        </row>
        <row r="162">
          <cell r="A162">
            <v>161</v>
          </cell>
          <cell r="B162">
            <v>5</v>
          </cell>
        </row>
        <row r="163">
          <cell r="A163">
            <v>162</v>
          </cell>
          <cell r="B163">
            <v>5</v>
          </cell>
        </row>
        <row r="164">
          <cell r="A164">
            <v>163</v>
          </cell>
          <cell r="B164">
            <v>5</v>
          </cell>
        </row>
        <row r="165">
          <cell r="A165">
            <v>164</v>
          </cell>
          <cell r="B165">
            <v>5</v>
          </cell>
        </row>
        <row r="166">
          <cell r="A166">
            <v>165</v>
          </cell>
          <cell r="B166">
            <v>5</v>
          </cell>
        </row>
        <row r="167">
          <cell r="A167">
            <v>166</v>
          </cell>
          <cell r="B167">
            <v>5</v>
          </cell>
        </row>
        <row r="168">
          <cell r="A168">
            <v>167</v>
          </cell>
          <cell r="B168">
            <v>5</v>
          </cell>
        </row>
        <row r="169">
          <cell r="A169">
            <v>168</v>
          </cell>
          <cell r="B169">
            <v>5</v>
          </cell>
        </row>
        <row r="170">
          <cell r="A170">
            <v>169</v>
          </cell>
          <cell r="B170">
            <v>5</v>
          </cell>
        </row>
        <row r="171">
          <cell r="A171">
            <v>170</v>
          </cell>
          <cell r="B171">
            <v>5</v>
          </cell>
        </row>
        <row r="172">
          <cell r="A172">
            <v>171</v>
          </cell>
          <cell r="B172">
            <v>5</v>
          </cell>
        </row>
        <row r="173">
          <cell r="A173">
            <v>172</v>
          </cell>
          <cell r="B173">
            <v>5</v>
          </cell>
        </row>
        <row r="174">
          <cell r="A174">
            <v>173</v>
          </cell>
          <cell r="B174">
            <v>5</v>
          </cell>
        </row>
        <row r="175">
          <cell r="A175">
            <v>174</v>
          </cell>
          <cell r="B175">
            <v>5</v>
          </cell>
        </row>
        <row r="176">
          <cell r="A176">
            <v>175</v>
          </cell>
          <cell r="B176">
            <v>5</v>
          </cell>
        </row>
        <row r="177">
          <cell r="A177">
            <v>176</v>
          </cell>
          <cell r="B177">
            <v>5</v>
          </cell>
        </row>
        <row r="178">
          <cell r="A178">
            <v>177</v>
          </cell>
          <cell r="B178">
            <v>5</v>
          </cell>
        </row>
        <row r="179">
          <cell r="A179">
            <v>178</v>
          </cell>
          <cell r="B179">
            <v>5</v>
          </cell>
        </row>
        <row r="180">
          <cell r="A180">
            <v>179</v>
          </cell>
          <cell r="B180">
            <v>5</v>
          </cell>
        </row>
        <row r="181">
          <cell r="A181">
            <v>180</v>
          </cell>
          <cell r="B181">
            <v>5</v>
          </cell>
        </row>
        <row r="182">
          <cell r="A182">
            <v>181</v>
          </cell>
          <cell r="B182">
            <v>5</v>
          </cell>
        </row>
        <row r="183">
          <cell r="A183">
            <v>182</v>
          </cell>
          <cell r="B183">
            <v>5</v>
          </cell>
        </row>
        <row r="184">
          <cell r="A184">
            <v>183</v>
          </cell>
          <cell r="B184">
            <v>5</v>
          </cell>
        </row>
        <row r="185">
          <cell r="A185">
            <v>184</v>
          </cell>
          <cell r="B185">
            <v>5</v>
          </cell>
        </row>
        <row r="186">
          <cell r="A186">
            <v>185</v>
          </cell>
          <cell r="B186">
            <v>5</v>
          </cell>
        </row>
        <row r="187">
          <cell r="A187">
            <v>186</v>
          </cell>
          <cell r="B187">
            <v>5</v>
          </cell>
        </row>
        <row r="188">
          <cell r="A188">
            <v>187</v>
          </cell>
          <cell r="B188">
            <v>5</v>
          </cell>
        </row>
        <row r="189">
          <cell r="A189">
            <v>188</v>
          </cell>
          <cell r="B189">
            <v>5</v>
          </cell>
        </row>
        <row r="190">
          <cell r="A190">
            <v>189</v>
          </cell>
          <cell r="B190">
            <v>5</v>
          </cell>
        </row>
        <row r="191">
          <cell r="A191">
            <v>190</v>
          </cell>
          <cell r="B191">
            <v>5</v>
          </cell>
        </row>
        <row r="192">
          <cell r="A192">
            <v>191</v>
          </cell>
          <cell r="B192">
            <v>5</v>
          </cell>
        </row>
        <row r="193">
          <cell r="A193">
            <v>192</v>
          </cell>
          <cell r="B193">
            <v>5</v>
          </cell>
        </row>
        <row r="194">
          <cell r="A194">
            <v>193</v>
          </cell>
          <cell r="B194">
            <v>5</v>
          </cell>
        </row>
        <row r="195">
          <cell r="A195">
            <v>194</v>
          </cell>
          <cell r="B195">
            <v>5</v>
          </cell>
        </row>
        <row r="196">
          <cell r="A196">
            <v>195</v>
          </cell>
          <cell r="B196">
            <v>5</v>
          </cell>
        </row>
        <row r="197">
          <cell r="A197">
            <v>196</v>
          </cell>
          <cell r="B197">
            <v>5</v>
          </cell>
        </row>
        <row r="198">
          <cell r="A198">
            <v>197</v>
          </cell>
          <cell r="B198">
            <v>5</v>
          </cell>
        </row>
        <row r="199">
          <cell r="A199">
            <v>198</v>
          </cell>
          <cell r="B199">
            <v>5</v>
          </cell>
        </row>
        <row r="200">
          <cell r="A200">
            <v>199</v>
          </cell>
          <cell r="B200">
            <v>5</v>
          </cell>
        </row>
        <row r="201">
          <cell r="A201">
            <v>200</v>
          </cell>
          <cell r="B201">
            <v>5</v>
          </cell>
        </row>
        <row r="202">
          <cell r="A202">
            <v>201</v>
          </cell>
          <cell r="B202">
            <v>5</v>
          </cell>
        </row>
        <row r="203">
          <cell r="A203">
            <v>202</v>
          </cell>
          <cell r="B203">
            <v>5</v>
          </cell>
        </row>
        <row r="204">
          <cell r="A204">
            <v>203</v>
          </cell>
          <cell r="B204">
            <v>5</v>
          </cell>
        </row>
        <row r="205">
          <cell r="A205">
            <v>204</v>
          </cell>
          <cell r="B205">
            <v>5</v>
          </cell>
        </row>
        <row r="206">
          <cell r="A206">
            <v>205</v>
          </cell>
          <cell r="B206">
            <v>5</v>
          </cell>
        </row>
        <row r="207">
          <cell r="A207">
            <v>206</v>
          </cell>
          <cell r="B207">
            <v>5</v>
          </cell>
        </row>
        <row r="208">
          <cell r="A208">
            <v>207</v>
          </cell>
          <cell r="B208">
            <v>5</v>
          </cell>
        </row>
        <row r="209">
          <cell r="A209">
            <v>208</v>
          </cell>
          <cell r="B209">
            <v>5</v>
          </cell>
        </row>
        <row r="210">
          <cell r="A210">
            <v>209</v>
          </cell>
          <cell r="B210">
            <v>5</v>
          </cell>
        </row>
        <row r="211">
          <cell r="A211">
            <v>210</v>
          </cell>
          <cell r="B211">
            <v>5</v>
          </cell>
        </row>
        <row r="212">
          <cell r="A212">
            <v>211</v>
          </cell>
          <cell r="B212">
            <v>5</v>
          </cell>
        </row>
        <row r="213">
          <cell r="A213">
            <v>212</v>
          </cell>
          <cell r="B213">
            <v>5</v>
          </cell>
        </row>
        <row r="214">
          <cell r="A214">
            <v>213</v>
          </cell>
          <cell r="B214">
            <v>5</v>
          </cell>
        </row>
        <row r="215">
          <cell r="A215">
            <v>214</v>
          </cell>
          <cell r="B215">
            <v>5</v>
          </cell>
        </row>
        <row r="216">
          <cell r="A216">
            <v>215</v>
          </cell>
          <cell r="B216">
            <v>5</v>
          </cell>
        </row>
        <row r="217">
          <cell r="A217">
            <v>216</v>
          </cell>
          <cell r="B217">
            <v>5</v>
          </cell>
        </row>
        <row r="218">
          <cell r="A218">
            <v>217</v>
          </cell>
          <cell r="B218">
            <v>5</v>
          </cell>
        </row>
        <row r="219">
          <cell r="A219">
            <v>218</v>
          </cell>
          <cell r="B219">
            <v>5</v>
          </cell>
        </row>
        <row r="220">
          <cell r="A220">
            <v>219</v>
          </cell>
          <cell r="B220">
            <v>5</v>
          </cell>
        </row>
        <row r="221">
          <cell r="A221">
            <v>220</v>
          </cell>
          <cell r="B221">
            <v>5</v>
          </cell>
        </row>
        <row r="222">
          <cell r="A222">
            <v>221</v>
          </cell>
          <cell r="B222">
            <v>5</v>
          </cell>
        </row>
        <row r="223">
          <cell r="A223">
            <v>222</v>
          </cell>
          <cell r="B223">
            <v>5</v>
          </cell>
        </row>
        <row r="224">
          <cell r="A224">
            <v>223</v>
          </cell>
          <cell r="B224">
            <v>5</v>
          </cell>
        </row>
        <row r="225">
          <cell r="A225">
            <v>224</v>
          </cell>
          <cell r="B225">
            <v>5</v>
          </cell>
        </row>
        <row r="226">
          <cell r="A226">
            <v>225</v>
          </cell>
          <cell r="B226">
            <v>5</v>
          </cell>
        </row>
        <row r="227">
          <cell r="A227">
            <v>226</v>
          </cell>
          <cell r="B227">
            <v>5</v>
          </cell>
        </row>
        <row r="228">
          <cell r="A228">
            <v>227</v>
          </cell>
          <cell r="B228">
            <v>5</v>
          </cell>
        </row>
        <row r="229">
          <cell r="A229">
            <v>228</v>
          </cell>
          <cell r="B229">
            <v>5</v>
          </cell>
        </row>
        <row r="230">
          <cell r="A230">
            <v>229</v>
          </cell>
          <cell r="B230">
            <v>5</v>
          </cell>
        </row>
        <row r="231">
          <cell r="A231">
            <v>230</v>
          </cell>
          <cell r="B231">
            <v>5</v>
          </cell>
        </row>
        <row r="232">
          <cell r="A232">
            <v>231</v>
          </cell>
          <cell r="B232">
            <v>5</v>
          </cell>
        </row>
        <row r="233">
          <cell r="A233">
            <v>232</v>
          </cell>
          <cell r="B233">
            <v>5</v>
          </cell>
        </row>
        <row r="234">
          <cell r="A234">
            <v>233</v>
          </cell>
          <cell r="B234">
            <v>5</v>
          </cell>
        </row>
        <row r="235">
          <cell r="A235">
            <v>234</v>
          </cell>
          <cell r="B235">
            <v>5</v>
          </cell>
        </row>
        <row r="236">
          <cell r="A236">
            <v>235</v>
          </cell>
          <cell r="B236">
            <v>5</v>
          </cell>
        </row>
        <row r="237">
          <cell r="A237">
            <v>236</v>
          </cell>
          <cell r="B237">
            <v>5</v>
          </cell>
        </row>
        <row r="238">
          <cell r="A238">
            <v>237</v>
          </cell>
          <cell r="B238">
            <v>5</v>
          </cell>
        </row>
        <row r="239">
          <cell r="A239">
            <v>238</v>
          </cell>
          <cell r="B239">
            <v>5</v>
          </cell>
        </row>
        <row r="240">
          <cell r="A240">
            <v>239</v>
          </cell>
          <cell r="B240">
            <v>5</v>
          </cell>
        </row>
        <row r="241">
          <cell r="A241">
            <v>240</v>
          </cell>
          <cell r="B241">
            <v>5</v>
          </cell>
        </row>
        <row r="242">
          <cell r="A242">
            <v>241</v>
          </cell>
          <cell r="B242">
            <v>5</v>
          </cell>
        </row>
        <row r="243">
          <cell r="A243">
            <v>242</v>
          </cell>
          <cell r="B243">
            <v>5</v>
          </cell>
        </row>
        <row r="244">
          <cell r="A244">
            <v>243</v>
          </cell>
          <cell r="B244">
            <v>5</v>
          </cell>
        </row>
        <row r="245">
          <cell r="A245">
            <v>244</v>
          </cell>
          <cell r="B245">
            <v>5</v>
          </cell>
        </row>
        <row r="246">
          <cell r="A246">
            <v>245</v>
          </cell>
          <cell r="B246">
            <v>5</v>
          </cell>
        </row>
        <row r="247">
          <cell r="A247">
            <v>246</v>
          </cell>
          <cell r="B247">
            <v>5</v>
          </cell>
        </row>
        <row r="248">
          <cell r="A248">
            <v>247</v>
          </cell>
          <cell r="B248">
            <v>5</v>
          </cell>
        </row>
        <row r="249">
          <cell r="A249">
            <v>248</v>
          </cell>
          <cell r="B249">
            <v>5</v>
          </cell>
        </row>
        <row r="250">
          <cell r="A250">
            <v>249</v>
          </cell>
          <cell r="B250">
            <v>5</v>
          </cell>
        </row>
        <row r="251">
          <cell r="A251">
            <v>250</v>
          </cell>
          <cell r="B251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лично-ком"/>
      <sheetName val="Универсиада"/>
      <sheetName val="Вывод"/>
    </sheetNames>
    <sheetDataSet>
      <sheetData sheetId="0">
        <row r="1">
          <cell r="A1" t="str">
            <v>Место</v>
          </cell>
          <cell r="B1" t="str">
            <v>Личка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96</v>
          </cell>
        </row>
        <row r="4">
          <cell r="A4">
            <v>3</v>
          </cell>
          <cell r="B4">
            <v>93</v>
          </cell>
        </row>
        <row r="5">
          <cell r="A5">
            <v>4</v>
          </cell>
          <cell r="B5">
            <v>90</v>
          </cell>
        </row>
        <row r="6">
          <cell r="A6">
            <v>5</v>
          </cell>
          <cell r="B6">
            <v>87</v>
          </cell>
        </row>
        <row r="7">
          <cell r="A7">
            <v>6</v>
          </cell>
          <cell r="B7">
            <v>84</v>
          </cell>
        </row>
        <row r="8">
          <cell r="A8">
            <v>7</v>
          </cell>
          <cell r="B8">
            <v>81</v>
          </cell>
        </row>
        <row r="9">
          <cell r="A9">
            <v>8</v>
          </cell>
          <cell r="B9">
            <v>78</v>
          </cell>
        </row>
        <row r="10">
          <cell r="A10">
            <v>9</v>
          </cell>
          <cell r="B10">
            <v>75</v>
          </cell>
        </row>
        <row r="11">
          <cell r="A11">
            <v>10</v>
          </cell>
          <cell r="B11">
            <v>72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68</v>
          </cell>
        </row>
        <row r="14">
          <cell r="A14">
            <v>13</v>
          </cell>
          <cell r="B14">
            <v>66</v>
          </cell>
        </row>
        <row r="15">
          <cell r="A15">
            <v>14</v>
          </cell>
          <cell r="B15">
            <v>64</v>
          </cell>
        </row>
        <row r="16">
          <cell r="A16">
            <v>15</v>
          </cell>
          <cell r="B16">
            <v>62</v>
          </cell>
        </row>
        <row r="17">
          <cell r="A17">
            <v>16</v>
          </cell>
          <cell r="B17">
            <v>60</v>
          </cell>
        </row>
        <row r="18">
          <cell r="A18">
            <v>17</v>
          </cell>
          <cell r="B18">
            <v>58</v>
          </cell>
        </row>
        <row r="19">
          <cell r="A19">
            <v>18</v>
          </cell>
          <cell r="B19">
            <v>56</v>
          </cell>
        </row>
        <row r="20">
          <cell r="A20">
            <v>19</v>
          </cell>
          <cell r="B20">
            <v>54</v>
          </cell>
        </row>
        <row r="21">
          <cell r="A21">
            <v>20</v>
          </cell>
          <cell r="B21">
            <v>52</v>
          </cell>
        </row>
        <row r="22">
          <cell r="A22">
            <v>21</v>
          </cell>
          <cell r="B22">
            <v>50</v>
          </cell>
        </row>
        <row r="23">
          <cell r="A23">
            <v>22</v>
          </cell>
          <cell r="B23">
            <v>48</v>
          </cell>
        </row>
        <row r="24">
          <cell r="A24">
            <v>23</v>
          </cell>
          <cell r="B24">
            <v>46</v>
          </cell>
        </row>
        <row r="25">
          <cell r="A25">
            <v>24</v>
          </cell>
          <cell r="B25">
            <v>44</v>
          </cell>
        </row>
        <row r="26">
          <cell r="A26">
            <v>25</v>
          </cell>
          <cell r="B26">
            <v>42</v>
          </cell>
        </row>
        <row r="27">
          <cell r="A27">
            <v>26</v>
          </cell>
          <cell r="B27">
            <v>40</v>
          </cell>
        </row>
        <row r="28">
          <cell r="A28">
            <v>27</v>
          </cell>
          <cell r="B28">
            <v>38</v>
          </cell>
        </row>
        <row r="29">
          <cell r="A29">
            <v>28</v>
          </cell>
          <cell r="B29">
            <v>36</v>
          </cell>
        </row>
        <row r="30">
          <cell r="A30">
            <v>29</v>
          </cell>
          <cell r="B30">
            <v>34</v>
          </cell>
        </row>
        <row r="31">
          <cell r="A31">
            <v>30</v>
          </cell>
          <cell r="B31">
            <v>32</v>
          </cell>
        </row>
        <row r="32">
          <cell r="A32">
            <v>31</v>
          </cell>
          <cell r="B32">
            <v>30</v>
          </cell>
        </row>
        <row r="33">
          <cell r="A33">
            <v>32</v>
          </cell>
          <cell r="B33">
            <v>29</v>
          </cell>
        </row>
        <row r="34">
          <cell r="A34">
            <v>33</v>
          </cell>
          <cell r="B34">
            <v>28</v>
          </cell>
        </row>
        <row r="35">
          <cell r="A35">
            <v>34</v>
          </cell>
          <cell r="B35">
            <v>27</v>
          </cell>
        </row>
        <row r="36">
          <cell r="A36">
            <v>35</v>
          </cell>
          <cell r="B36">
            <v>26</v>
          </cell>
        </row>
        <row r="37">
          <cell r="A37">
            <v>36</v>
          </cell>
          <cell r="B37">
            <v>25</v>
          </cell>
        </row>
        <row r="38">
          <cell r="A38">
            <v>37</v>
          </cell>
          <cell r="B38">
            <v>24</v>
          </cell>
        </row>
        <row r="39">
          <cell r="A39">
            <v>38</v>
          </cell>
          <cell r="B39">
            <v>23</v>
          </cell>
        </row>
        <row r="40">
          <cell r="A40">
            <v>39</v>
          </cell>
          <cell r="B40">
            <v>22</v>
          </cell>
        </row>
        <row r="41">
          <cell r="A41">
            <v>40</v>
          </cell>
          <cell r="B41">
            <v>21</v>
          </cell>
        </row>
        <row r="42">
          <cell r="A42">
            <v>41</v>
          </cell>
          <cell r="B42">
            <v>20</v>
          </cell>
        </row>
        <row r="43">
          <cell r="A43">
            <v>42</v>
          </cell>
          <cell r="B43">
            <v>19</v>
          </cell>
        </row>
        <row r="44">
          <cell r="A44">
            <v>43</v>
          </cell>
          <cell r="B44">
            <v>18</v>
          </cell>
        </row>
        <row r="45">
          <cell r="A45">
            <v>44</v>
          </cell>
          <cell r="B45">
            <v>17</v>
          </cell>
        </row>
        <row r="46">
          <cell r="A46">
            <v>45</v>
          </cell>
          <cell r="B46">
            <v>15</v>
          </cell>
        </row>
        <row r="47">
          <cell r="A47">
            <v>46</v>
          </cell>
          <cell r="B47">
            <v>15</v>
          </cell>
        </row>
        <row r="48">
          <cell r="A48">
            <v>47</v>
          </cell>
          <cell r="B48">
            <v>15</v>
          </cell>
        </row>
        <row r="49">
          <cell r="A49">
            <v>48</v>
          </cell>
          <cell r="B49">
            <v>15</v>
          </cell>
        </row>
        <row r="50">
          <cell r="A50">
            <v>49</v>
          </cell>
          <cell r="B50">
            <v>15</v>
          </cell>
        </row>
        <row r="51">
          <cell r="A51">
            <v>50</v>
          </cell>
          <cell r="B51">
            <v>15</v>
          </cell>
        </row>
        <row r="52">
          <cell r="A52">
            <v>51</v>
          </cell>
          <cell r="B52">
            <v>15</v>
          </cell>
        </row>
        <row r="53">
          <cell r="A53">
            <v>52</v>
          </cell>
          <cell r="B53">
            <v>15</v>
          </cell>
        </row>
        <row r="54">
          <cell r="A54">
            <v>53</v>
          </cell>
          <cell r="B54">
            <v>15</v>
          </cell>
        </row>
        <row r="55">
          <cell r="A55">
            <v>54</v>
          </cell>
          <cell r="B55">
            <v>15</v>
          </cell>
        </row>
        <row r="56">
          <cell r="A56">
            <v>55</v>
          </cell>
          <cell r="B56">
            <v>15</v>
          </cell>
        </row>
        <row r="57">
          <cell r="A57">
            <v>56</v>
          </cell>
          <cell r="B57">
            <v>13</v>
          </cell>
        </row>
        <row r="58">
          <cell r="A58">
            <v>57</v>
          </cell>
          <cell r="B58">
            <v>13</v>
          </cell>
        </row>
        <row r="59">
          <cell r="A59">
            <v>58</v>
          </cell>
          <cell r="B59">
            <v>13</v>
          </cell>
        </row>
        <row r="60">
          <cell r="A60">
            <v>59</v>
          </cell>
          <cell r="B60">
            <v>13</v>
          </cell>
        </row>
        <row r="61">
          <cell r="A61">
            <v>60</v>
          </cell>
          <cell r="B61">
            <v>13</v>
          </cell>
        </row>
        <row r="62">
          <cell r="A62">
            <v>61</v>
          </cell>
          <cell r="B62">
            <v>13</v>
          </cell>
        </row>
        <row r="63">
          <cell r="A63">
            <v>62</v>
          </cell>
          <cell r="B63">
            <v>13</v>
          </cell>
        </row>
        <row r="64">
          <cell r="A64">
            <v>63</v>
          </cell>
          <cell r="B64">
            <v>13</v>
          </cell>
        </row>
        <row r="65">
          <cell r="A65">
            <v>64</v>
          </cell>
          <cell r="B65">
            <v>13</v>
          </cell>
        </row>
        <row r="66">
          <cell r="A66">
            <v>65</v>
          </cell>
          <cell r="B66">
            <v>13</v>
          </cell>
        </row>
        <row r="67">
          <cell r="A67">
            <v>66</v>
          </cell>
          <cell r="B67">
            <v>11</v>
          </cell>
        </row>
        <row r="68">
          <cell r="A68">
            <v>67</v>
          </cell>
          <cell r="B68">
            <v>11</v>
          </cell>
        </row>
        <row r="69">
          <cell r="A69">
            <v>68</v>
          </cell>
          <cell r="B69">
            <v>11</v>
          </cell>
        </row>
        <row r="70">
          <cell r="A70">
            <v>69</v>
          </cell>
          <cell r="B70">
            <v>11</v>
          </cell>
        </row>
        <row r="71">
          <cell r="A71">
            <v>70</v>
          </cell>
          <cell r="B71">
            <v>11</v>
          </cell>
        </row>
        <row r="72">
          <cell r="A72">
            <v>71</v>
          </cell>
          <cell r="B72">
            <v>11</v>
          </cell>
        </row>
        <row r="73">
          <cell r="A73">
            <v>72</v>
          </cell>
          <cell r="B73">
            <v>11</v>
          </cell>
        </row>
        <row r="74">
          <cell r="A74">
            <v>73</v>
          </cell>
          <cell r="B74">
            <v>11</v>
          </cell>
        </row>
        <row r="75">
          <cell r="A75">
            <v>74</v>
          </cell>
          <cell r="B75">
            <v>11</v>
          </cell>
        </row>
        <row r="76">
          <cell r="A76">
            <v>75</v>
          </cell>
          <cell r="B76">
            <v>11</v>
          </cell>
        </row>
        <row r="77">
          <cell r="A77">
            <v>76</v>
          </cell>
          <cell r="B77">
            <v>9</v>
          </cell>
        </row>
        <row r="78">
          <cell r="A78">
            <v>77</v>
          </cell>
          <cell r="B78">
            <v>9</v>
          </cell>
        </row>
        <row r="79">
          <cell r="A79">
            <v>78</v>
          </cell>
          <cell r="B79">
            <v>9</v>
          </cell>
        </row>
        <row r="80">
          <cell r="A80">
            <v>79</v>
          </cell>
          <cell r="B80">
            <v>9</v>
          </cell>
        </row>
        <row r="81">
          <cell r="A81">
            <v>80</v>
          </cell>
          <cell r="B81">
            <v>9</v>
          </cell>
        </row>
        <row r="82">
          <cell r="A82">
            <v>81</v>
          </cell>
          <cell r="B82">
            <v>9</v>
          </cell>
        </row>
        <row r="83">
          <cell r="A83">
            <v>82</v>
          </cell>
          <cell r="B83">
            <v>9</v>
          </cell>
        </row>
        <row r="84">
          <cell r="A84">
            <v>83</v>
          </cell>
          <cell r="B84">
            <v>9</v>
          </cell>
        </row>
        <row r="85">
          <cell r="A85">
            <v>84</v>
          </cell>
          <cell r="B85">
            <v>9</v>
          </cell>
        </row>
        <row r="86">
          <cell r="A86">
            <v>85</v>
          </cell>
          <cell r="B86">
            <v>9</v>
          </cell>
        </row>
        <row r="87">
          <cell r="A87">
            <v>86</v>
          </cell>
          <cell r="B87">
            <v>7</v>
          </cell>
        </row>
        <row r="88">
          <cell r="A88">
            <v>87</v>
          </cell>
          <cell r="B88">
            <v>7</v>
          </cell>
        </row>
        <row r="89">
          <cell r="A89">
            <v>88</v>
          </cell>
          <cell r="B89">
            <v>7</v>
          </cell>
        </row>
        <row r="90">
          <cell r="A90">
            <v>89</v>
          </cell>
          <cell r="B90">
            <v>7</v>
          </cell>
        </row>
        <row r="91">
          <cell r="A91">
            <v>90</v>
          </cell>
          <cell r="B91">
            <v>7</v>
          </cell>
        </row>
        <row r="92">
          <cell r="A92">
            <v>91</v>
          </cell>
          <cell r="B92">
            <v>7</v>
          </cell>
        </row>
        <row r="93">
          <cell r="A93">
            <v>92</v>
          </cell>
          <cell r="B93">
            <v>7</v>
          </cell>
        </row>
        <row r="94">
          <cell r="A94">
            <v>93</v>
          </cell>
          <cell r="B94">
            <v>7</v>
          </cell>
        </row>
        <row r="95">
          <cell r="A95">
            <v>94</v>
          </cell>
          <cell r="B95">
            <v>7</v>
          </cell>
        </row>
        <row r="96">
          <cell r="A96">
            <v>95</v>
          </cell>
          <cell r="B96">
            <v>7</v>
          </cell>
        </row>
        <row r="97">
          <cell r="A97">
            <v>96</v>
          </cell>
          <cell r="B97">
            <v>7</v>
          </cell>
        </row>
        <row r="98">
          <cell r="A98">
            <v>97</v>
          </cell>
          <cell r="B98">
            <v>7</v>
          </cell>
        </row>
        <row r="99">
          <cell r="A99">
            <v>98</v>
          </cell>
          <cell r="B99">
            <v>7</v>
          </cell>
        </row>
        <row r="100">
          <cell r="A100">
            <v>99</v>
          </cell>
          <cell r="B100">
            <v>7</v>
          </cell>
        </row>
        <row r="101">
          <cell r="A101">
            <v>100</v>
          </cell>
          <cell r="B101">
            <v>7</v>
          </cell>
        </row>
        <row r="102">
          <cell r="A102">
            <v>101</v>
          </cell>
          <cell r="B102">
            <v>7</v>
          </cell>
        </row>
        <row r="103">
          <cell r="A103">
            <v>102</v>
          </cell>
          <cell r="B103">
            <v>7</v>
          </cell>
        </row>
        <row r="104">
          <cell r="A104">
            <v>103</v>
          </cell>
          <cell r="B104">
            <v>7</v>
          </cell>
        </row>
        <row r="105">
          <cell r="A105">
            <v>104</v>
          </cell>
          <cell r="B105">
            <v>7</v>
          </cell>
        </row>
        <row r="106">
          <cell r="A106">
            <v>105</v>
          </cell>
          <cell r="B106">
            <v>7</v>
          </cell>
        </row>
        <row r="107">
          <cell r="A107">
            <v>106</v>
          </cell>
          <cell r="B107">
            <v>5</v>
          </cell>
        </row>
        <row r="108">
          <cell r="A108">
            <v>107</v>
          </cell>
          <cell r="B108">
            <v>5</v>
          </cell>
        </row>
        <row r="109">
          <cell r="A109">
            <v>108</v>
          </cell>
          <cell r="B109">
            <v>5</v>
          </cell>
        </row>
        <row r="110">
          <cell r="A110">
            <v>109</v>
          </cell>
          <cell r="B110">
            <v>5</v>
          </cell>
        </row>
        <row r="111">
          <cell r="A111">
            <v>110</v>
          </cell>
          <cell r="B111">
            <v>5</v>
          </cell>
        </row>
        <row r="112">
          <cell r="A112">
            <v>111</v>
          </cell>
          <cell r="B112">
            <v>5</v>
          </cell>
        </row>
        <row r="113">
          <cell r="A113">
            <v>112</v>
          </cell>
          <cell r="B113">
            <v>5</v>
          </cell>
        </row>
        <row r="114">
          <cell r="A114">
            <v>113</v>
          </cell>
          <cell r="B114">
            <v>5</v>
          </cell>
        </row>
        <row r="115">
          <cell r="A115">
            <v>114</v>
          </cell>
          <cell r="B115">
            <v>5</v>
          </cell>
        </row>
        <row r="116">
          <cell r="A116">
            <v>115</v>
          </cell>
          <cell r="B116">
            <v>5</v>
          </cell>
        </row>
        <row r="117">
          <cell r="A117">
            <v>116</v>
          </cell>
          <cell r="B117">
            <v>5</v>
          </cell>
        </row>
        <row r="118">
          <cell r="A118">
            <v>117</v>
          </cell>
          <cell r="B118">
            <v>5</v>
          </cell>
        </row>
        <row r="119">
          <cell r="A119">
            <v>118</v>
          </cell>
          <cell r="B119">
            <v>5</v>
          </cell>
        </row>
        <row r="120">
          <cell r="A120">
            <v>119</v>
          </cell>
          <cell r="B120">
            <v>5</v>
          </cell>
        </row>
        <row r="121">
          <cell r="A121">
            <v>120</v>
          </cell>
          <cell r="B121">
            <v>5</v>
          </cell>
        </row>
        <row r="122">
          <cell r="A122">
            <v>121</v>
          </cell>
          <cell r="B122">
            <v>5</v>
          </cell>
        </row>
        <row r="123">
          <cell r="A123">
            <v>122</v>
          </cell>
          <cell r="B123">
            <v>5</v>
          </cell>
        </row>
        <row r="124">
          <cell r="A124">
            <v>123</v>
          </cell>
          <cell r="B124">
            <v>5</v>
          </cell>
        </row>
        <row r="125">
          <cell r="A125">
            <v>124</v>
          </cell>
          <cell r="B125">
            <v>5</v>
          </cell>
        </row>
        <row r="126">
          <cell r="A126">
            <v>125</v>
          </cell>
          <cell r="B126">
            <v>5</v>
          </cell>
        </row>
        <row r="127">
          <cell r="A127">
            <v>126</v>
          </cell>
          <cell r="B127">
            <v>5</v>
          </cell>
        </row>
        <row r="128">
          <cell r="A128">
            <v>127</v>
          </cell>
          <cell r="B128">
            <v>5</v>
          </cell>
        </row>
        <row r="129">
          <cell r="A129">
            <v>128</v>
          </cell>
          <cell r="B129">
            <v>5</v>
          </cell>
        </row>
        <row r="130">
          <cell r="A130">
            <v>129</v>
          </cell>
          <cell r="B130">
            <v>5</v>
          </cell>
        </row>
        <row r="131">
          <cell r="A131">
            <v>130</v>
          </cell>
          <cell r="B131">
            <v>5</v>
          </cell>
        </row>
        <row r="132">
          <cell r="A132">
            <v>131</v>
          </cell>
          <cell r="B132">
            <v>5</v>
          </cell>
        </row>
        <row r="133">
          <cell r="A133">
            <v>132</v>
          </cell>
          <cell r="B133">
            <v>5</v>
          </cell>
        </row>
        <row r="134">
          <cell r="A134">
            <v>133</v>
          </cell>
          <cell r="B134">
            <v>5</v>
          </cell>
        </row>
        <row r="135">
          <cell r="A135">
            <v>134</v>
          </cell>
          <cell r="B135">
            <v>5</v>
          </cell>
        </row>
        <row r="136">
          <cell r="A136">
            <v>135</v>
          </cell>
          <cell r="B136">
            <v>5</v>
          </cell>
        </row>
        <row r="137">
          <cell r="A137">
            <v>136</v>
          </cell>
          <cell r="B137">
            <v>5</v>
          </cell>
        </row>
        <row r="138">
          <cell r="A138">
            <v>137</v>
          </cell>
          <cell r="B138">
            <v>5</v>
          </cell>
        </row>
        <row r="139">
          <cell r="A139">
            <v>138</v>
          </cell>
          <cell r="B139">
            <v>5</v>
          </cell>
        </row>
        <row r="140">
          <cell r="A140">
            <v>139</v>
          </cell>
          <cell r="B140">
            <v>5</v>
          </cell>
        </row>
        <row r="141">
          <cell r="A141">
            <v>140</v>
          </cell>
          <cell r="B141">
            <v>5</v>
          </cell>
        </row>
        <row r="142">
          <cell r="A142">
            <v>141</v>
          </cell>
          <cell r="B142">
            <v>5</v>
          </cell>
        </row>
        <row r="143">
          <cell r="A143">
            <v>142</v>
          </cell>
          <cell r="B143">
            <v>5</v>
          </cell>
        </row>
        <row r="144">
          <cell r="A144">
            <v>143</v>
          </cell>
          <cell r="B144">
            <v>5</v>
          </cell>
        </row>
        <row r="145">
          <cell r="A145">
            <v>144</v>
          </cell>
          <cell r="B145">
            <v>5</v>
          </cell>
        </row>
        <row r="146">
          <cell r="A146">
            <v>145</v>
          </cell>
          <cell r="B146">
            <v>5</v>
          </cell>
        </row>
        <row r="147">
          <cell r="A147">
            <v>146</v>
          </cell>
          <cell r="B147">
            <v>5</v>
          </cell>
        </row>
        <row r="148">
          <cell r="A148">
            <v>147</v>
          </cell>
          <cell r="B148">
            <v>5</v>
          </cell>
        </row>
        <row r="149">
          <cell r="A149">
            <v>148</v>
          </cell>
          <cell r="B149">
            <v>5</v>
          </cell>
        </row>
        <row r="150">
          <cell r="A150">
            <v>149</v>
          </cell>
          <cell r="B150">
            <v>5</v>
          </cell>
        </row>
        <row r="151">
          <cell r="A151">
            <v>150</v>
          </cell>
          <cell r="B151">
            <v>5</v>
          </cell>
        </row>
        <row r="152">
          <cell r="A152">
            <v>151</v>
          </cell>
          <cell r="B152">
            <v>5</v>
          </cell>
        </row>
        <row r="153">
          <cell r="A153">
            <v>152</v>
          </cell>
          <cell r="B153">
            <v>5</v>
          </cell>
        </row>
        <row r="154">
          <cell r="A154">
            <v>153</v>
          </cell>
          <cell r="B154">
            <v>5</v>
          </cell>
        </row>
        <row r="155">
          <cell r="A155">
            <v>154</v>
          </cell>
          <cell r="B155">
            <v>5</v>
          </cell>
        </row>
        <row r="156">
          <cell r="A156">
            <v>155</v>
          </cell>
          <cell r="B156">
            <v>5</v>
          </cell>
        </row>
        <row r="157">
          <cell r="A157">
            <v>156</v>
          </cell>
          <cell r="B157">
            <v>5</v>
          </cell>
        </row>
        <row r="158">
          <cell r="A158">
            <v>157</v>
          </cell>
          <cell r="B158">
            <v>5</v>
          </cell>
        </row>
        <row r="159">
          <cell r="A159">
            <v>158</v>
          </cell>
          <cell r="B159">
            <v>5</v>
          </cell>
        </row>
        <row r="160">
          <cell r="A160">
            <v>159</v>
          </cell>
          <cell r="B160">
            <v>5</v>
          </cell>
        </row>
        <row r="161">
          <cell r="A161">
            <v>160</v>
          </cell>
          <cell r="B161">
            <v>5</v>
          </cell>
        </row>
        <row r="162">
          <cell r="A162">
            <v>161</v>
          </cell>
          <cell r="B162">
            <v>5</v>
          </cell>
        </row>
        <row r="163">
          <cell r="A163">
            <v>162</v>
          </cell>
          <cell r="B163">
            <v>5</v>
          </cell>
        </row>
        <row r="164">
          <cell r="A164">
            <v>163</v>
          </cell>
          <cell r="B164">
            <v>5</v>
          </cell>
        </row>
        <row r="165">
          <cell r="A165">
            <v>164</v>
          </cell>
          <cell r="B165">
            <v>5</v>
          </cell>
        </row>
        <row r="166">
          <cell r="A166">
            <v>165</v>
          </cell>
          <cell r="B166">
            <v>5</v>
          </cell>
        </row>
        <row r="167">
          <cell r="A167">
            <v>166</v>
          </cell>
          <cell r="B167">
            <v>5</v>
          </cell>
        </row>
        <row r="168">
          <cell r="A168">
            <v>167</v>
          </cell>
          <cell r="B168">
            <v>5</v>
          </cell>
        </row>
        <row r="169">
          <cell r="A169">
            <v>168</v>
          </cell>
          <cell r="B169">
            <v>5</v>
          </cell>
        </row>
        <row r="170">
          <cell r="A170">
            <v>169</v>
          </cell>
          <cell r="B170">
            <v>5</v>
          </cell>
        </row>
        <row r="171">
          <cell r="A171">
            <v>170</v>
          </cell>
          <cell r="B171">
            <v>5</v>
          </cell>
        </row>
        <row r="172">
          <cell r="A172">
            <v>171</v>
          </cell>
          <cell r="B172">
            <v>5</v>
          </cell>
        </row>
        <row r="173">
          <cell r="A173">
            <v>172</v>
          </cell>
          <cell r="B173">
            <v>5</v>
          </cell>
        </row>
        <row r="174">
          <cell r="A174">
            <v>173</v>
          </cell>
          <cell r="B174">
            <v>5</v>
          </cell>
        </row>
        <row r="175">
          <cell r="A175">
            <v>174</v>
          </cell>
          <cell r="B175">
            <v>5</v>
          </cell>
        </row>
        <row r="176">
          <cell r="A176">
            <v>175</v>
          </cell>
          <cell r="B176">
            <v>5</v>
          </cell>
        </row>
        <row r="177">
          <cell r="A177">
            <v>176</v>
          </cell>
          <cell r="B177">
            <v>5</v>
          </cell>
        </row>
        <row r="178">
          <cell r="A178">
            <v>177</v>
          </cell>
          <cell r="B178">
            <v>5</v>
          </cell>
        </row>
        <row r="179">
          <cell r="A179">
            <v>178</v>
          </cell>
          <cell r="B179">
            <v>5</v>
          </cell>
        </row>
        <row r="180">
          <cell r="A180">
            <v>179</v>
          </cell>
          <cell r="B180">
            <v>5</v>
          </cell>
        </row>
        <row r="181">
          <cell r="A181">
            <v>180</v>
          </cell>
          <cell r="B181">
            <v>5</v>
          </cell>
        </row>
        <row r="182">
          <cell r="A182">
            <v>181</v>
          </cell>
          <cell r="B182">
            <v>5</v>
          </cell>
        </row>
        <row r="183">
          <cell r="A183">
            <v>182</v>
          </cell>
          <cell r="B183">
            <v>5</v>
          </cell>
        </row>
        <row r="184">
          <cell r="A184">
            <v>183</v>
          </cell>
          <cell r="B184">
            <v>5</v>
          </cell>
        </row>
        <row r="185">
          <cell r="A185">
            <v>184</v>
          </cell>
          <cell r="B185">
            <v>5</v>
          </cell>
        </row>
        <row r="186">
          <cell r="A186">
            <v>185</v>
          </cell>
          <cell r="B186">
            <v>5</v>
          </cell>
        </row>
        <row r="187">
          <cell r="A187">
            <v>186</v>
          </cell>
          <cell r="B187">
            <v>5</v>
          </cell>
        </row>
        <row r="188">
          <cell r="A188">
            <v>187</v>
          </cell>
          <cell r="B188">
            <v>5</v>
          </cell>
        </row>
        <row r="189">
          <cell r="A189">
            <v>188</v>
          </cell>
          <cell r="B189">
            <v>5</v>
          </cell>
        </row>
        <row r="190">
          <cell r="A190">
            <v>189</v>
          </cell>
          <cell r="B190">
            <v>5</v>
          </cell>
        </row>
        <row r="191">
          <cell r="A191">
            <v>190</v>
          </cell>
          <cell r="B191">
            <v>5</v>
          </cell>
        </row>
        <row r="192">
          <cell r="A192">
            <v>191</v>
          </cell>
          <cell r="B192">
            <v>5</v>
          </cell>
        </row>
        <row r="193">
          <cell r="A193">
            <v>192</v>
          </cell>
          <cell r="B193">
            <v>5</v>
          </cell>
        </row>
        <row r="194">
          <cell r="A194">
            <v>193</v>
          </cell>
          <cell r="B194">
            <v>5</v>
          </cell>
        </row>
        <row r="195">
          <cell r="A195">
            <v>194</v>
          </cell>
          <cell r="B195">
            <v>5</v>
          </cell>
        </row>
        <row r="196">
          <cell r="A196">
            <v>195</v>
          </cell>
          <cell r="B196">
            <v>5</v>
          </cell>
        </row>
        <row r="197">
          <cell r="A197">
            <v>196</v>
          </cell>
          <cell r="B197">
            <v>5</v>
          </cell>
        </row>
        <row r="198">
          <cell r="A198">
            <v>197</v>
          </cell>
          <cell r="B198">
            <v>5</v>
          </cell>
        </row>
        <row r="199">
          <cell r="A199">
            <v>198</v>
          </cell>
          <cell r="B199">
            <v>5</v>
          </cell>
        </row>
        <row r="200">
          <cell r="A200">
            <v>199</v>
          </cell>
          <cell r="B200">
            <v>5</v>
          </cell>
        </row>
        <row r="201">
          <cell r="A201">
            <v>200</v>
          </cell>
          <cell r="B201">
            <v>5</v>
          </cell>
        </row>
        <row r="202">
          <cell r="A202">
            <v>201</v>
          </cell>
          <cell r="B202">
            <v>5</v>
          </cell>
        </row>
        <row r="203">
          <cell r="A203">
            <v>202</v>
          </cell>
          <cell r="B203">
            <v>5</v>
          </cell>
        </row>
        <row r="204">
          <cell r="A204">
            <v>203</v>
          </cell>
          <cell r="B204">
            <v>5</v>
          </cell>
        </row>
        <row r="205">
          <cell r="A205">
            <v>204</v>
          </cell>
          <cell r="B205">
            <v>5</v>
          </cell>
        </row>
        <row r="206">
          <cell r="A206">
            <v>205</v>
          </cell>
          <cell r="B206">
            <v>5</v>
          </cell>
        </row>
        <row r="207">
          <cell r="A207">
            <v>206</v>
          </cell>
          <cell r="B207">
            <v>5</v>
          </cell>
        </row>
        <row r="208">
          <cell r="A208">
            <v>207</v>
          </cell>
          <cell r="B208">
            <v>5</v>
          </cell>
        </row>
        <row r="209">
          <cell r="A209">
            <v>208</v>
          </cell>
          <cell r="B209">
            <v>5</v>
          </cell>
        </row>
        <row r="210">
          <cell r="A210">
            <v>209</v>
          </cell>
          <cell r="B210">
            <v>5</v>
          </cell>
        </row>
        <row r="211">
          <cell r="A211">
            <v>210</v>
          </cell>
          <cell r="B211">
            <v>5</v>
          </cell>
        </row>
        <row r="212">
          <cell r="A212">
            <v>211</v>
          </cell>
          <cell r="B212">
            <v>5</v>
          </cell>
        </row>
        <row r="213">
          <cell r="A213">
            <v>212</v>
          </cell>
          <cell r="B213">
            <v>5</v>
          </cell>
        </row>
        <row r="214">
          <cell r="A214">
            <v>213</v>
          </cell>
          <cell r="B214">
            <v>5</v>
          </cell>
        </row>
        <row r="215">
          <cell r="A215">
            <v>214</v>
          </cell>
          <cell r="B215">
            <v>5</v>
          </cell>
        </row>
        <row r="216">
          <cell r="A216">
            <v>215</v>
          </cell>
          <cell r="B216">
            <v>5</v>
          </cell>
        </row>
        <row r="217">
          <cell r="A217">
            <v>216</v>
          </cell>
          <cell r="B217">
            <v>5</v>
          </cell>
        </row>
        <row r="218">
          <cell r="A218">
            <v>217</v>
          </cell>
          <cell r="B218">
            <v>5</v>
          </cell>
        </row>
        <row r="219">
          <cell r="A219">
            <v>218</v>
          </cell>
          <cell r="B219">
            <v>5</v>
          </cell>
        </row>
        <row r="220">
          <cell r="A220">
            <v>219</v>
          </cell>
          <cell r="B220">
            <v>5</v>
          </cell>
        </row>
        <row r="221">
          <cell r="A221">
            <v>220</v>
          </cell>
          <cell r="B221">
            <v>5</v>
          </cell>
        </row>
        <row r="222">
          <cell r="A222">
            <v>221</v>
          </cell>
          <cell r="B222">
            <v>5</v>
          </cell>
        </row>
        <row r="223">
          <cell r="A223">
            <v>222</v>
          </cell>
          <cell r="B223">
            <v>5</v>
          </cell>
        </row>
        <row r="224">
          <cell r="A224">
            <v>223</v>
          </cell>
          <cell r="B224">
            <v>5</v>
          </cell>
        </row>
        <row r="225">
          <cell r="A225">
            <v>224</v>
          </cell>
          <cell r="B225">
            <v>5</v>
          </cell>
        </row>
        <row r="226">
          <cell r="A226">
            <v>225</v>
          </cell>
          <cell r="B226">
            <v>5</v>
          </cell>
        </row>
        <row r="227">
          <cell r="A227">
            <v>226</v>
          </cell>
          <cell r="B227">
            <v>5</v>
          </cell>
        </row>
        <row r="228">
          <cell r="A228">
            <v>227</v>
          </cell>
          <cell r="B228">
            <v>5</v>
          </cell>
        </row>
        <row r="229">
          <cell r="A229">
            <v>228</v>
          </cell>
          <cell r="B229">
            <v>5</v>
          </cell>
        </row>
        <row r="230">
          <cell r="A230">
            <v>229</v>
          </cell>
          <cell r="B230">
            <v>5</v>
          </cell>
        </row>
        <row r="231">
          <cell r="A231">
            <v>230</v>
          </cell>
          <cell r="B231">
            <v>5</v>
          </cell>
        </row>
        <row r="232">
          <cell r="A232">
            <v>231</v>
          </cell>
          <cell r="B232">
            <v>5</v>
          </cell>
        </row>
        <row r="233">
          <cell r="A233">
            <v>232</v>
          </cell>
          <cell r="B233">
            <v>5</v>
          </cell>
        </row>
        <row r="234">
          <cell r="A234">
            <v>233</v>
          </cell>
          <cell r="B234">
            <v>5</v>
          </cell>
        </row>
        <row r="235">
          <cell r="A235">
            <v>234</v>
          </cell>
          <cell r="B235">
            <v>5</v>
          </cell>
        </row>
        <row r="236">
          <cell r="A236">
            <v>235</v>
          </cell>
          <cell r="B236">
            <v>5</v>
          </cell>
        </row>
        <row r="237">
          <cell r="A237">
            <v>236</v>
          </cell>
          <cell r="B237">
            <v>5</v>
          </cell>
        </row>
        <row r="238">
          <cell r="A238">
            <v>237</v>
          </cell>
          <cell r="B238">
            <v>5</v>
          </cell>
        </row>
        <row r="239">
          <cell r="A239">
            <v>238</v>
          </cell>
          <cell r="B239">
            <v>5</v>
          </cell>
        </row>
        <row r="240">
          <cell r="A240">
            <v>239</v>
          </cell>
          <cell r="B240">
            <v>5</v>
          </cell>
        </row>
        <row r="241">
          <cell r="A241">
            <v>240</v>
          </cell>
          <cell r="B241">
            <v>5</v>
          </cell>
        </row>
        <row r="242">
          <cell r="A242">
            <v>241</v>
          </cell>
          <cell r="B242">
            <v>5</v>
          </cell>
        </row>
        <row r="243">
          <cell r="A243">
            <v>242</v>
          </cell>
          <cell r="B243">
            <v>5</v>
          </cell>
        </row>
        <row r="244">
          <cell r="A244">
            <v>243</v>
          </cell>
          <cell r="B244">
            <v>5</v>
          </cell>
        </row>
        <row r="245">
          <cell r="A245">
            <v>244</v>
          </cell>
          <cell r="B245">
            <v>5</v>
          </cell>
        </row>
        <row r="246">
          <cell r="A246">
            <v>245</v>
          </cell>
          <cell r="B246">
            <v>5</v>
          </cell>
        </row>
        <row r="247">
          <cell r="A247">
            <v>246</v>
          </cell>
          <cell r="B247">
            <v>5</v>
          </cell>
        </row>
        <row r="248">
          <cell r="A248">
            <v>247</v>
          </cell>
          <cell r="B248">
            <v>5</v>
          </cell>
        </row>
        <row r="249">
          <cell r="A249">
            <v>248</v>
          </cell>
          <cell r="B249">
            <v>5</v>
          </cell>
        </row>
        <row r="250">
          <cell r="A250">
            <v>249</v>
          </cell>
          <cell r="B250">
            <v>5</v>
          </cell>
        </row>
        <row r="251">
          <cell r="A251">
            <v>250</v>
          </cell>
          <cell r="B251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AT16"/>
  <sheetViews>
    <sheetView tabSelected="1" zoomScale="70" workbookViewId="0">
      <selection activeCell="AV5" sqref="AV5"/>
    </sheetView>
  </sheetViews>
  <sheetFormatPr defaultRowHeight="15" outlineLevelRow="1" outlineLevelCol="1" x14ac:dyDescent="0.25"/>
  <cols>
    <col min="1" max="1" width="4.28515625" customWidth="1"/>
    <col min="2" max="2" width="4.28515625" hidden="1" customWidth="1" outlineLevel="1"/>
    <col min="3" max="3" width="3.7109375" hidden="1" customWidth="1" collapsed="1"/>
    <col min="4" max="4" width="4.42578125" hidden="1" customWidth="1"/>
    <col min="5" max="5" width="29.14062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5" customWidth="1"/>
    <col min="11" max="11" width="7.8554687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hidden="1" customWidth="1" collapsed="1"/>
    <col min="19" max="19" width="7" hidden="1" customWidth="1" outlineLevel="1"/>
    <col min="20" max="20" width="4.5703125" hidden="1" customWidth="1" collapsed="1"/>
    <col min="21" max="21" width="5.5703125" hidden="1" customWidth="1" outlineLevel="1"/>
    <col min="22" max="22" width="5.140625" hidden="1" customWidth="1" collapsed="1"/>
    <col min="23" max="23" width="7" hidden="1" customWidth="1" outlineLevel="1"/>
    <col min="24" max="24" width="5.140625" hidden="1" customWidth="1" collapsed="1"/>
    <col min="25" max="25" width="5.5703125" hidden="1" customWidth="1" outlineLevel="1"/>
    <col min="26" max="26" width="5.140625" hidden="1" customWidth="1" collapsed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8.28515625" hidden="1" customWidth="1" outlineLevel="1"/>
    <col min="32" max="33" width="6.5703125" hidden="1" customWidth="1" outlineLevel="1"/>
    <col min="34" max="34" width="11" hidden="1" customWidth="1" collapsed="1"/>
    <col min="35" max="35" width="11.85546875" customWidth="1"/>
    <col min="36" max="37" width="3" hidden="1" customWidth="1"/>
    <col min="38" max="38" width="9.140625" customWidth="1"/>
    <col min="39" max="39" width="4.7109375" hidden="1" customWidth="1" outlineLevel="1"/>
    <col min="40" max="40" width="10.7109375" hidden="1" customWidth="1" outlineLevel="1"/>
    <col min="41" max="41" width="3.140625" customWidth="1" outlineLevel="1"/>
    <col min="42" max="42" width="12.7109375" customWidth="1"/>
    <col min="43" max="45" width="9.140625" hidden="1" customWidth="1" outlineLevel="1"/>
    <col min="46" max="46" width="9.140625" collapsed="1"/>
    <col min="257" max="257" width="4.28515625" customWidth="1"/>
    <col min="258" max="260" width="0" hidden="1" customWidth="1"/>
    <col min="261" max="261" width="29.140625" customWidth="1"/>
    <col min="262" max="265" width="0" hidden="1" customWidth="1"/>
    <col min="266" max="266" width="25" customWidth="1"/>
    <col min="267" max="267" width="5.140625" customWidth="1"/>
    <col min="268" max="268" width="5.7109375" customWidth="1"/>
    <col min="269" max="269" width="5.85546875" customWidth="1"/>
    <col min="270" max="270" width="3.42578125" customWidth="1"/>
    <col min="271" max="289" width="0" hidden="1" customWidth="1"/>
    <col min="290" max="290" width="11" customWidth="1"/>
    <col min="291" max="291" width="11.85546875" customWidth="1"/>
    <col min="292" max="292" width="0" hidden="1" customWidth="1"/>
    <col min="293" max="293" width="3" customWidth="1"/>
    <col min="294" max="294" width="4.85546875" customWidth="1"/>
    <col min="295" max="295" width="0" hidden="1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6" width="0" hidden="1" customWidth="1"/>
    <col min="517" max="517" width="29.140625" customWidth="1"/>
    <col min="518" max="521" width="0" hidden="1" customWidth="1"/>
    <col min="522" max="522" width="25" customWidth="1"/>
    <col min="523" max="523" width="5.140625" customWidth="1"/>
    <col min="524" max="524" width="5.7109375" customWidth="1"/>
    <col min="525" max="525" width="5.85546875" customWidth="1"/>
    <col min="526" max="526" width="3.42578125" customWidth="1"/>
    <col min="527" max="545" width="0" hidden="1" customWidth="1"/>
    <col min="546" max="546" width="11" customWidth="1"/>
    <col min="547" max="547" width="11.85546875" customWidth="1"/>
    <col min="548" max="548" width="0" hidden="1" customWidth="1"/>
    <col min="549" max="549" width="3" customWidth="1"/>
    <col min="550" max="550" width="4.85546875" customWidth="1"/>
    <col min="551" max="551" width="0" hidden="1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2" width="0" hidden="1" customWidth="1"/>
    <col min="773" max="773" width="29.140625" customWidth="1"/>
    <col min="774" max="777" width="0" hidden="1" customWidth="1"/>
    <col min="778" max="778" width="25" customWidth="1"/>
    <col min="779" max="779" width="5.140625" customWidth="1"/>
    <col min="780" max="780" width="5.7109375" customWidth="1"/>
    <col min="781" max="781" width="5.85546875" customWidth="1"/>
    <col min="782" max="782" width="3.42578125" customWidth="1"/>
    <col min="783" max="801" width="0" hidden="1" customWidth="1"/>
    <col min="802" max="802" width="11" customWidth="1"/>
    <col min="803" max="803" width="11.85546875" customWidth="1"/>
    <col min="804" max="804" width="0" hidden="1" customWidth="1"/>
    <col min="805" max="805" width="3" customWidth="1"/>
    <col min="806" max="806" width="4.85546875" customWidth="1"/>
    <col min="807" max="807" width="0" hidden="1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5.140625" customWidth="1"/>
    <col min="1036" max="1036" width="5.7109375" customWidth="1"/>
    <col min="1037" max="1037" width="5.85546875" customWidth="1"/>
    <col min="1038" max="1038" width="3.42578125" customWidth="1"/>
    <col min="1039" max="1057" width="0" hidden="1" customWidth="1"/>
    <col min="1058" max="1058" width="11" customWidth="1"/>
    <col min="1059" max="1059" width="11.85546875" customWidth="1"/>
    <col min="1060" max="1060" width="0" hidden="1" customWidth="1"/>
    <col min="1061" max="1061" width="3" customWidth="1"/>
    <col min="1062" max="1062" width="4.85546875" customWidth="1"/>
    <col min="1063" max="1063" width="0" hidden="1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5.140625" customWidth="1"/>
    <col min="1292" max="1292" width="5.7109375" customWidth="1"/>
    <col min="1293" max="1293" width="5.85546875" customWidth="1"/>
    <col min="1294" max="1294" width="3.42578125" customWidth="1"/>
    <col min="1295" max="1313" width="0" hidden="1" customWidth="1"/>
    <col min="1314" max="1314" width="11" customWidth="1"/>
    <col min="1315" max="1315" width="11.85546875" customWidth="1"/>
    <col min="1316" max="1316" width="0" hidden="1" customWidth="1"/>
    <col min="1317" max="1317" width="3" customWidth="1"/>
    <col min="1318" max="1318" width="4.85546875" customWidth="1"/>
    <col min="1319" max="1319" width="0" hidden="1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5.140625" customWidth="1"/>
    <col min="1548" max="1548" width="5.7109375" customWidth="1"/>
    <col min="1549" max="1549" width="5.85546875" customWidth="1"/>
    <col min="1550" max="1550" width="3.42578125" customWidth="1"/>
    <col min="1551" max="1569" width="0" hidden="1" customWidth="1"/>
    <col min="1570" max="1570" width="11" customWidth="1"/>
    <col min="1571" max="1571" width="11.85546875" customWidth="1"/>
    <col min="1572" max="1572" width="0" hidden="1" customWidth="1"/>
    <col min="1573" max="1573" width="3" customWidth="1"/>
    <col min="1574" max="1574" width="4.85546875" customWidth="1"/>
    <col min="1575" max="1575" width="0" hidden="1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5.140625" customWidth="1"/>
    <col min="1804" max="1804" width="5.7109375" customWidth="1"/>
    <col min="1805" max="1805" width="5.85546875" customWidth="1"/>
    <col min="1806" max="1806" width="3.42578125" customWidth="1"/>
    <col min="1807" max="1825" width="0" hidden="1" customWidth="1"/>
    <col min="1826" max="1826" width="11" customWidth="1"/>
    <col min="1827" max="1827" width="11.85546875" customWidth="1"/>
    <col min="1828" max="1828" width="0" hidden="1" customWidth="1"/>
    <col min="1829" max="1829" width="3" customWidth="1"/>
    <col min="1830" max="1830" width="4.85546875" customWidth="1"/>
    <col min="1831" max="1831" width="0" hidden="1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5.140625" customWidth="1"/>
    <col min="2060" max="2060" width="5.7109375" customWidth="1"/>
    <col min="2061" max="2061" width="5.85546875" customWidth="1"/>
    <col min="2062" max="2062" width="3.42578125" customWidth="1"/>
    <col min="2063" max="2081" width="0" hidden="1" customWidth="1"/>
    <col min="2082" max="2082" width="11" customWidth="1"/>
    <col min="2083" max="2083" width="11.85546875" customWidth="1"/>
    <col min="2084" max="2084" width="0" hidden="1" customWidth="1"/>
    <col min="2085" max="2085" width="3" customWidth="1"/>
    <col min="2086" max="2086" width="4.85546875" customWidth="1"/>
    <col min="2087" max="2087" width="0" hidden="1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5.140625" customWidth="1"/>
    <col min="2316" max="2316" width="5.7109375" customWidth="1"/>
    <col min="2317" max="2317" width="5.85546875" customWidth="1"/>
    <col min="2318" max="2318" width="3.42578125" customWidth="1"/>
    <col min="2319" max="2337" width="0" hidden="1" customWidth="1"/>
    <col min="2338" max="2338" width="11" customWidth="1"/>
    <col min="2339" max="2339" width="11.85546875" customWidth="1"/>
    <col min="2340" max="2340" width="0" hidden="1" customWidth="1"/>
    <col min="2341" max="2341" width="3" customWidth="1"/>
    <col min="2342" max="2342" width="4.85546875" customWidth="1"/>
    <col min="2343" max="2343" width="0" hidden="1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5.140625" customWidth="1"/>
    <col min="2572" max="2572" width="5.7109375" customWidth="1"/>
    <col min="2573" max="2573" width="5.85546875" customWidth="1"/>
    <col min="2574" max="2574" width="3.42578125" customWidth="1"/>
    <col min="2575" max="2593" width="0" hidden="1" customWidth="1"/>
    <col min="2594" max="2594" width="11" customWidth="1"/>
    <col min="2595" max="2595" width="11.85546875" customWidth="1"/>
    <col min="2596" max="2596" width="0" hidden="1" customWidth="1"/>
    <col min="2597" max="2597" width="3" customWidth="1"/>
    <col min="2598" max="2598" width="4.85546875" customWidth="1"/>
    <col min="2599" max="2599" width="0" hidden="1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5.140625" customWidth="1"/>
    <col min="2828" max="2828" width="5.7109375" customWidth="1"/>
    <col min="2829" max="2829" width="5.85546875" customWidth="1"/>
    <col min="2830" max="2830" width="3.42578125" customWidth="1"/>
    <col min="2831" max="2849" width="0" hidden="1" customWidth="1"/>
    <col min="2850" max="2850" width="11" customWidth="1"/>
    <col min="2851" max="2851" width="11.85546875" customWidth="1"/>
    <col min="2852" max="2852" width="0" hidden="1" customWidth="1"/>
    <col min="2853" max="2853" width="3" customWidth="1"/>
    <col min="2854" max="2854" width="4.85546875" customWidth="1"/>
    <col min="2855" max="2855" width="0" hidden="1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5.140625" customWidth="1"/>
    <col min="3084" max="3084" width="5.7109375" customWidth="1"/>
    <col min="3085" max="3085" width="5.85546875" customWidth="1"/>
    <col min="3086" max="3086" width="3.42578125" customWidth="1"/>
    <col min="3087" max="3105" width="0" hidden="1" customWidth="1"/>
    <col min="3106" max="3106" width="11" customWidth="1"/>
    <col min="3107" max="3107" width="11.85546875" customWidth="1"/>
    <col min="3108" max="3108" width="0" hidden="1" customWidth="1"/>
    <col min="3109" max="3109" width="3" customWidth="1"/>
    <col min="3110" max="3110" width="4.85546875" customWidth="1"/>
    <col min="3111" max="3111" width="0" hidden="1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5.140625" customWidth="1"/>
    <col min="3340" max="3340" width="5.7109375" customWidth="1"/>
    <col min="3341" max="3341" width="5.85546875" customWidth="1"/>
    <col min="3342" max="3342" width="3.42578125" customWidth="1"/>
    <col min="3343" max="3361" width="0" hidden="1" customWidth="1"/>
    <col min="3362" max="3362" width="11" customWidth="1"/>
    <col min="3363" max="3363" width="11.85546875" customWidth="1"/>
    <col min="3364" max="3364" width="0" hidden="1" customWidth="1"/>
    <col min="3365" max="3365" width="3" customWidth="1"/>
    <col min="3366" max="3366" width="4.85546875" customWidth="1"/>
    <col min="3367" max="3367" width="0" hidden="1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5.140625" customWidth="1"/>
    <col min="3596" max="3596" width="5.7109375" customWidth="1"/>
    <col min="3597" max="3597" width="5.85546875" customWidth="1"/>
    <col min="3598" max="3598" width="3.42578125" customWidth="1"/>
    <col min="3599" max="3617" width="0" hidden="1" customWidth="1"/>
    <col min="3618" max="3618" width="11" customWidth="1"/>
    <col min="3619" max="3619" width="11.85546875" customWidth="1"/>
    <col min="3620" max="3620" width="0" hidden="1" customWidth="1"/>
    <col min="3621" max="3621" width="3" customWidth="1"/>
    <col min="3622" max="3622" width="4.85546875" customWidth="1"/>
    <col min="3623" max="3623" width="0" hidden="1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5.140625" customWidth="1"/>
    <col min="3852" max="3852" width="5.7109375" customWidth="1"/>
    <col min="3853" max="3853" width="5.85546875" customWidth="1"/>
    <col min="3854" max="3854" width="3.42578125" customWidth="1"/>
    <col min="3855" max="3873" width="0" hidden="1" customWidth="1"/>
    <col min="3874" max="3874" width="11" customWidth="1"/>
    <col min="3875" max="3875" width="11.85546875" customWidth="1"/>
    <col min="3876" max="3876" width="0" hidden="1" customWidth="1"/>
    <col min="3877" max="3877" width="3" customWidth="1"/>
    <col min="3878" max="3878" width="4.85546875" customWidth="1"/>
    <col min="3879" max="3879" width="0" hidden="1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5.140625" customWidth="1"/>
    <col min="4108" max="4108" width="5.7109375" customWidth="1"/>
    <col min="4109" max="4109" width="5.85546875" customWidth="1"/>
    <col min="4110" max="4110" width="3.42578125" customWidth="1"/>
    <col min="4111" max="4129" width="0" hidden="1" customWidth="1"/>
    <col min="4130" max="4130" width="11" customWidth="1"/>
    <col min="4131" max="4131" width="11.85546875" customWidth="1"/>
    <col min="4132" max="4132" width="0" hidden="1" customWidth="1"/>
    <col min="4133" max="4133" width="3" customWidth="1"/>
    <col min="4134" max="4134" width="4.85546875" customWidth="1"/>
    <col min="4135" max="4135" width="0" hidden="1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5.140625" customWidth="1"/>
    <col min="4364" max="4364" width="5.7109375" customWidth="1"/>
    <col min="4365" max="4365" width="5.85546875" customWidth="1"/>
    <col min="4366" max="4366" width="3.42578125" customWidth="1"/>
    <col min="4367" max="4385" width="0" hidden="1" customWidth="1"/>
    <col min="4386" max="4386" width="11" customWidth="1"/>
    <col min="4387" max="4387" width="11.85546875" customWidth="1"/>
    <col min="4388" max="4388" width="0" hidden="1" customWidth="1"/>
    <col min="4389" max="4389" width="3" customWidth="1"/>
    <col min="4390" max="4390" width="4.85546875" customWidth="1"/>
    <col min="4391" max="4391" width="0" hidden="1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5.140625" customWidth="1"/>
    <col min="4620" max="4620" width="5.7109375" customWidth="1"/>
    <col min="4621" max="4621" width="5.85546875" customWidth="1"/>
    <col min="4622" max="4622" width="3.42578125" customWidth="1"/>
    <col min="4623" max="4641" width="0" hidden="1" customWidth="1"/>
    <col min="4642" max="4642" width="11" customWidth="1"/>
    <col min="4643" max="4643" width="11.85546875" customWidth="1"/>
    <col min="4644" max="4644" width="0" hidden="1" customWidth="1"/>
    <col min="4645" max="4645" width="3" customWidth="1"/>
    <col min="4646" max="4646" width="4.85546875" customWidth="1"/>
    <col min="4647" max="4647" width="0" hidden="1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5.140625" customWidth="1"/>
    <col min="4876" max="4876" width="5.7109375" customWidth="1"/>
    <col min="4877" max="4877" width="5.85546875" customWidth="1"/>
    <col min="4878" max="4878" width="3.42578125" customWidth="1"/>
    <col min="4879" max="4897" width="0" hidden="1" customWidth="1"/>
    <col min="4898" max="4898" width="11" customWidth="1"/>
    <col min="4899" max="4899" width="11.85546875" customWidth="1"/>
    <col min="4900" max="4900" width="0" hidden="1" customWidth="1"/>
    <col min="4901" max="4901" width="3" customWidth="1"/>
    <col min="4902" max="4902" width="4.85546875" customWidth="1"/>
    <col min="4903" max="4903" width="0" hidden="1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5.140625" customWidth="1"/>
    <col min="5132" max="5132" width="5.7109375" customWidth="1"/>
    <col min="5133" max="5133" width="5.85546875" customWidth="1"/>
    <col min="5134" max="5134" width="3.42578125" customWidth="1"/>
    <col min="5135" max="5153" width="0" hidden="1" customWidth="1"/>
    <col min="5154" max="5154" width="11" customWidth="1"/>
    <col min="5155" max="5155" width="11.85546875" customWidth="1"/>
    <col min="5156" max="5156" width="0" hidden="1" customWidth="1"/>
    <col min="5157" max="5157" width="3" customWidth="1"/>
    <col min="5158" max="5158" width="4.85546875" customWidth="1"/>
    <col min="5159" max="5159" width="0" hidden="1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5.140625" customWidth="1"/>
    <col min="5388" max="5388" width="5.7109375" customWidth="1"/>
    <col min="5389" max="5389" width="5.85546875" customWidth="1"/>
    <col min="5390" max="5390" width="3.42578125" customWidth="1"/>
    <col min="5391" max="5409" width="0" hidden="1" customWidth="1"/>
    <col min="5410" max="5410" width="11" customWidth="1"/>
    <col min="5411" max="5411" width="11.85546875" customWidth="1"/>
    <col min="5412" max="5412" width="0" hidden="1" customWidth="1"/>
    <col min="5413" max="5413" width="3" customWidth="1"/>
    <col min="5414" max="5414" width="4.85546875" customWidth="1"/>
    <col min="5415" max="5415" width="0" hidden="1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5.140625" customWidth="1"/>
    <col min="5644" max="5644" width="5.7109375" customWidth="1"/>
    <col min="5645" max="5645" width="5.85546875" customWidth="1"/>
    <col min="5646" max="5646" width="3.42578125" customWidth="1"/>
    <col min="5647" max="5665" width="0" hidden="1" customWidth="1"/>
    <col min="5666" max="5666" width="11" customWidth="1"/>
    <col min="5667" max="5667" width="11.85546875" customWidth="1"/>
    <col min="5668" max="5668" width="0" hidden="1" customWidth="1"/>
    <col min="5669" max="5669" width="3" customWidth="1"/>
    <col min="5670" max="5670" width="4.85546875" customWidth="1"/>
    <col min="5671" max="5671" width="0" hidden="1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5.140625" customWidth="1"/>
    <col min="5900" max="5900" width="5.7109375" customWidth="1"/>
    <col min="5901" max="5901" width="5.85546875" customWidth="1"/>
    <col min="5902" max="5902" width="3.42578125" customWidth="1"/>
    <col min="5903" max="5921" width="0" hidden="1" customWidth="1"/>
    <col min="5922" max="5922" width="11" customWidth="1"/>
    <col min="5923" max="5923" width="11.85546875" customWidth="1"/>
    <col min="5924" max="5924" width="0" hidden="1" customWidth="1"/>
    <col min="5925" max="5925" width="3" customWidth="1"/>
    <col min="5926" max="5926" width="4.85546875" customWidth="1"/>
    <col min="5927" max="5927" width="0" hidden="1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5.140625" customWidth="1"/>
    <col min="6156" max="6156" width="5.7109375" customWidth="1"/>
    <col min="6157" max="6157" width="5.85546875" customWidth="1"/>
    <col min="6158" max="6158" width="3.42578125" customWidth="1"/>
    <col min="6159" max="6177" width="0" hidden="1" customWidth="1"/>
    <col min="6178" max="6178" width="11" customWidth="1"/>
    <col min="6179" max="6179" width="11.85546875" customWidth="1"/>
    <col min="6180" max="6180" width="0" hidden="1" customWidth="1"/>
    <col min="6181" max="6181" width="3" customWidth="1"/>
    <col min="6182" max="6182" width="4.85546875" customWidth="1"/>
    <col min="6183" max="6183" width="0" hidden="1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5.140625" customWidth="1"/>
    <col min="6412" max="6412" width="5.7109375" customWidth="1"/>
    <col min="6413" max="6413" width="5.85546875" customWidth="1"/>
    <col min="6414" max="6414" width="3.42578125" customWidth="1"/>
    <col min="6415" max="6433" width="0" hidden="1" customWidth="1"/>
    <col min="6434" max="6434" width="11" customWidth="1"/>
    <col min="6435" max="6435" width="11.85546875" customWidth="1"/>
    <col min="6436" max="6436" width="0" hidden="1" customWidth="1"/>
    <col min="6437" max="6437" width="3" customWidth="1"/>
    <col min="6438" max="6438" width="4.85546875" customWidth="1"/>
    <col min="6439" max="6439" width="0" hidden="1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5.140625" customWidth="1"/>
    <col min="6668" max="6668" width="5.7109375" customWidth="1"/>
    <col min="6669" max="6669" width="5.85546875" customWidth="1"/>
    <col min="6670" max="6670" width="3.42578125" customWidth="1"/>
    <col min="6671" max="6689" width="0" hidden="1" customWidth="1"/>
    <col min="6690" max="6690" width="11" customWidth="1"/>
    <col min="6691" max="6691" width="11.85546875" customWidth="1"/>
    <col min="6692" max="6692" width="0" hidden="1" customWidth="1"/>
    <col min="6693" max="6693" width="3" customWidth="1"/>
    <col min="6694" max="6694" width="4.85546875" customWidth="1"/>
    <col min="6695" max="6695" width="0" hidden="1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5.140625" customWidth="1"/>
    <col min="6924" max="6924" width="5.7109375" customWidth="1"/>
    <col min="6925" max="6925" width="5.85546875" customWidth="1"/>
    <col min="6926" max="6926" width="3.42578125" customWidth="1"/>
    <col min="6927" max="6945" width="0" hidden="1" customWidth="1"/>
    <col min="6946" max="6946" width="11" customWidth="1"/>
    <col min="6947" max="6947" width="11.85546875" customWidth="1"/>
    <col min="6948" max="6948" width="0" hidden="1" customWidth="1"/>
    <col min="6949" max="6949" width="3" customWidth="1"/>
    <col min="6950" max="6950" width="4.85546875" customWidth="1"/>
    <col min="6951" max="6951" width="0" hidden="1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5.140625" customWidth="1"/>
    <col min="7180" max="7180" width="5.7109375" customWidth="1"/>
    <col min="7181" max="7181" width="5.85546875" customWidth="1"/>
    <col min="7182" max="7182" width="3.42578125" customWidth="1"/>
    <col min="7183" max="7201" width="0" hidden="1" customWidth="1"/>
    <col min="7202" max="7202" width="11" customWidth="1"/>
    <col min="7203" max="7203" width="11.85546875" customWidth="1"/>
    <col min="7204" max="7204" width="0" hidden="1" customWidth="1"/>
    <col min="7205" max="7205" width="3" customWidth="1"/>
    <col min="7206" max="7206" width="4.85546875" customWidth="1"/>
    <col min="7207" max="7207" width="0" hidden="1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5.140625" customWidth="1"/>
    <col min="7436" max="7436" width="5.7109375" customWidth="1"/>
    <col min="7437" max="7437" width="5.85546875" customWidth="1"/>
    <col min="7438" max="7438" width="3.42578125" customWidth="1"/>
    <col min="7439" max="7457" width="0" hidden="1" customWidth="1"/>
    <col min="7458" max="7458" width="11" customWidth="1"/>
    <col min="7459" max="7459" width="11.85546875" customWidth="1"/>
    <col min="7460" max="7460" width="0" hidden="1" customWidth="1"/>
    <col min="7461" max="7461" width="3" customWidth="1"/>
    <col min="7462" max="7462" width="4.85546875" customWidth="1"/>
    <col min="7463" max="7463" width="0" hidden="1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5.140625" customWidth="1"/>
    <col min="7692" max="7692" width="5.7109375" customWidth="1"/>
    <col min="7693" max="7693" width="5.85546875" customWidth="1"/>
    <col min="7694" max="7694" width="3.42578125" customWidth="1"/>
    <col min="7695" max="7713" width="0" hidden="1" customWidth="1"/>
    <col min="7714" max="7714" width="11" customWidth="1"/>
    <col min="7715" max="7715" width="11.85546875" customWidth="1"/>
    <col min="7716" max="7716" width="0" hidden="1" customWidth="1"/>
    <col min="7717" max="7717" width="3" customWidth="1"/>
    <col min="7718" max="7718" width="4.85546875" customWidth="1"/>
    <col min="7719" max="7719" width="0" hidden="1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5.140625" customWidth="1"/>
    <col min="7948" max="7948" width="5.7109375" customWidth="1"/>
    <col min="7949" max="7949" width="5.85546875" customWidth="1"/>
    <col min="7950" max="7950" width="3.42578125" customWidth="1"/>
    <col min="7951" max="7969" width="0" hidden="1" customWidth="1"/>
    <col min="7970" max="7970" width="11" customWidth="1"/>
    <col min="7971" max="7971" width="11.85546875" customWidth="1"/>
    <col min="7972" max="7972" width="0" hidden="1" customWidth="1"/>
    <col min="7973" max="7973" width="3" customWidth="1"/>
    <col min="7974" max="7974" width="4.85546875" customWidth="1"/>
    <col min="7975" max="7975" width="0" hidden="1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5.140625" customWidth="1"/>
    <col min="8204" max="8204" width="5.7109375" customWidth="1"/>
    <col min="8205" max="8205" width="5.85546875" customWidth="1"/>
    <col min="8206" max="8206" width="3.42578125" customWidth="1"/>
    <col min="8207" max="8225" width="0" hidden="1" customWidth="1"/>
    <col min="8226" max="8226" width="11" customWidth="1"/>
    <col min="8227" max="8227" width="11.85546875" customWidth="1"/>
    <col min="8228" max="8228" width="0" hidden="1" customWidth="1"/>
    <col min="8229" max="8229" width="3" customWidth="1"/>
    <col min="8230" max="8230" width="4.85546875" customWidth="1"/>
    <col min="8231" max="8231" width="0" hidden="1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5.140625" customWidth="1"/>
    <col min="8460" max="8460" width="5.7109375" customWidth="1"/>
    <col min="8461" max="8461" width="5.85546875" customWidth="1"/>
    <col min="8462" max="8462" width="3.42578125" customWidth="1"/>
    <col min="8463" max="8481" width="0" hidden="1" customWidth="1"/>
    <col min="8482" max="8482" width="11" customWidth="1"/>
    <col min="8483" max="8483" width="11.85546875" customWidth="1"/>
    <col min="8484" max="8484" width="0" hidden="1" customWidth="1"/>
    <col min="8485" max="8485" width="3" customWidth="1"/>
    <col min="8486" max="8486" width="4.85546875" customWidth="1"/>
    <col min="8487" max="8487" width="0" hidden="1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5.140625" customWidth="1"/>
    <col min="8716" max="8716" width="5.7109375" customWidth="1"/>
    <col min="8717" max="8717" width="5.85546875" customWidth="1"/>
    <col min="8718" max="8718" width="3.42578125" customWidth="1"/>
    <col min="8719" max="8737" width="0" hidden="1" customWidth="1"/>
    <col min="8738" max="8738" width="11" customWidth="1"/>
    <col min="8739" max="8739" width="11.85546875" customWidth="1"/>
    <col min="8740" max="8740" width="0" hidden="1" customWidth="1"/>
    <col min="8741" max="8741" width="3" customWidth="1"/>
    <col min="8742" max="8742" width="4.85546875" customWidth="1"/>
    <col min="8743" max="8743" width="0" hidden="1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5.140625" customWidth="1"/>
    <col min="8972" max="8972" width="5.7109375" customWidth="1"/>
    <col min="8973" max="8973" width="5.85546875" customWidth="1"/>
    <col min="8974" max="8974" width="3.42578125" customWidth="1"/>
    <col min="8975" max="8993" width="0" hidden="1" customWidth="1"/>
    <col min="8994" max="8994" width="11" customWidth="1"/>
    <col min="8995" max="8995" width="11.85546875" customWidth="1"/>
    <col min="8996" max="8996" width="0" hidden="1" customWidth="1"/>
    <col min="8997" max="8997" width="3" customWidth="1"/>
    <col min="8998" max="8998" width="4.85546875" customWidth="1"/>
    <col min="8999" max="8999" width="0" hidden="1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5.140625" customWidth="1"/>
    <col min="9228" max="9228" width="5.7109375" customWidth="1"/>
    <col min="9229" max="9229" width="5.85546875" customWidth="1"/>
    <col min="9230" max="9230" width="3.42578125" customWidth="1"/>
    <col min="9231" max="9249" width="0" hidden="1" customWidth="1"/>
    <col min="9250" max="9250" width="11" customWidth="1"/>
    <col min="9251" max="9251" width="11.85546875" customWidth="1"/>
    <col min="9252" max="9252" width="0" hidden="1" customWidth="1"/>
    <col min="9253" max="9253" width="3" customWidth="1"/>
    <col min="9254" max="9254" width="4.85546875" customWidth="1"/>
    <col min="9255" max="9255" width="0" hidden="1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5.140625" customWidth="1"/>
    <col min="9484" max="9484" width="5.7109375" customWidth="1"/>
    <col min="9485" max="9485" width="5.85546875" customWidth="1"/>
    <col min="9486" max="9486" width="3.42578125" customWidth="1"/>
    <col min="9487" max="9505" width="0" hidden="1" customWidth="1"/>
    <col min="9506" max="9506" width="11" customWidth="1"/>
    <col min="9507" max="9507" width="11.85546875" customWidth="1"/>
    <col min="9508" max="9508" width="0" hidden="1" customWidth="1"/>
    <col min="9509" max="9509" width="3" customWidth="1"/>
    <col min="9510" max="9510" width="4.85546875" customWidth="1"/>
    <col min="9511" max="9511" width="0" hidden="1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5.140625" customWidth="1"/>
    <col min="9740" max="9740" width="5.7109375" customWidth="1"/>
    <col min="9741" max="9741" width="5.85546875" customWidth="1"/>
    <col min="9742" max="9742" width="3.42578125" customWidth="1"/>
    <col min="9743" max="9761" width="0" hidden="1" customWidth="1"/>
    <col min="9762" max="9762" width="11" customWidth="1"/>
    <col min="9763" max="9763" width="11.85546875" customWidth="1"/>
    <col min="9764" max="9764" width="0" hidden="1" customWidth="1"/>
    <col min="9765" max="9765" width="3" customWidth="1"/>
    <col min="9766" max="9766" width="4.85546875" customWidth="1"/>
    <col min="9767" max="9767" width="0" hidden="1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5.140625" customWidth="1"/>
    <col min="9996" max="9996" width="5.7109375" customWidth="1"/>
    <col min="9997" max="9997" width="5.85546875" customWidth="1"/>
    <col min="9998" max="9998" width="3.42578125" customWidth="1"/>
    <col min="9999" max="10017" width="0" hidden="1" customWidth="1"/>
    <col min="10018" max="10018" width="11" customWidth="1"/>
    <col min="10019" max="10019" width="11.85546875" customWidth="1"/>
    <col min="10020" max="10020" width="0" hidden="1" customWidth="1"/>
    <col min="10021" max="10021" width="3" customWidth="1"/>
    <col min="10022" max="10022" width="4.85546875" customWidth="1"/>
    <col min="10023" max="10023" width="0" hidden="1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5.140625" customWidth="1"/>
    <col min="10252" max="10252" width="5.7109375" customWidth="1"/>
    <col min="10253" max="10253" width="5.85546875" customWidth="1"/>
    <col min="10254" max="10254" width="3.42578125" customWidth="1"/>
    <col min="10255" max="10273" width="0" hidden="1" customWidth="1"/>
    <col min="10274" max="10274" width="11" customWidth="1"/>
    <col min="10275" max="10275" width="11.85546875" customWidth="1"/>
    <col min="10276" max="10276" width="0" hidden="1" customWidth="1"/>
    <col min="10277" max="10277" width="3" customWidth="1"/>
    <col min="10278" max="10278" width="4.85546875" customWidth="1"/>
    <col min="10279" max="10279" width="0" hidden="1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5.140625" customWidth="1"/>
    <col min="10508" max="10508" width="5.7109375" customWidth="1"/>
    <col min="10509" max="10509" width="5.85546875" customWidth="1"/>
    <col min="10510" max="10510" width="3.42578125" customWidth="1"/>
    <col min="10511" max="10529" width="0" hidden="1" customWidth="1"/>
    <col min="10530" max="10530" width="11" customWidth="1"/>
    <col min="10531" max="10531" width="11.85546875" customWidth="1"/>
    <col min="10532" max="10532" width="0" hidden="1" customWidth="1"/>
    <col min="10533" max="10533" width="3" customWidth="1"/>
    <col min="10534" max="10534" width="4.85546875" customWidth="1"/>
    <col min="10535" max="10535" width="0" hidden="1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5.140625" customWidth="1"/>
    <col min="10764" max="10764" width="5.7109375" customWidth="1"/>
    <col min="10765" max="10765" width="5.85546875" customWidth="1"/>
    <col min="10766" max="10766" width="3.42578125" customWidth="1"/>
    <col min="10767" max="10785" width="0" hidden="1" customWidth="1"/>
    <col min="10786" max="10786" width="11" customWidth="1"/>
    <col min="10787" max="10787" width="11.85546875" customWidth="1"/>
    <col min="10788" max="10788" width="0" hidden="1" customWidth="1"/>
    <col min="10789" max="10789" width="3" customWidth="1"/>
    <col min="10790" max="10790" width="4.85546875" customWidth="1"/>
    <col min="10791" max="10791" width="0" hidden="1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5.140625" customWidth="1"/>
    <col min="11020" max="11020" width="5.7109375" customWidth="1"/>
    <col min="11021" max="11021" width="5.85546875" customWidth="1"/>
    <col min="11022" max="11022" width="3.42578125" customWidth="1"/>
    <col min="11023" max="11041" width="0" hidden="1" customWidth="1"/>
    <col min="11042" max="11042" width="11" customWidth="1"/>
    <col min="11043" max="11043" width="11.85546875" customWidth="1"/>
    <col min="11044" max="11044" width="0" hidden="1" customWidth="1"/>
    <col min="11045" max="11045" width="3" customWidth="1"/>
    <col min="11046" max="11046" width="4.85546875" customWidth="1"/>
    <col min="11047" max="11047" width="0" hidden="1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5.140625" customWidth="1"/>
    <col min="11276" max="11276" width="5.7109375" customWidth="1"/>
    <col min="11277" max="11277" width="5.85546875" customWidth="1"/>
    <col min="11278" max="11278" width="3.42578125" customWidth="1"/>
    <col min="11279" max="11297" width="0" hidden="1" customWidth="1"/>
    <col min="11298" max="11298" width="11" customWidth="1"/>
    <col min="11299" max="11299" width="11.85546875" customWidth="1"/>
    <col min="11300" max="11300" width="0" hidden="1" customWidth="1"/>
    <col min="11301" max="11301" width="3" customWidth="1"/>
    <col min="11302" max="11302" width="4.85546875" customWidth="1"/>
    <col min="11303" max="11303" width="0" hidden="1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5.140625" customWidth="1"/>
    <col min="11532" max="11532" width="5.7109375" customWidth="1"/>
    <col min="11533" max="11533" width="5.85546875" customWidth="1"/>
    <col min="11534" max="11534" width="3.42578125" customWidth="1"/>
    <col min="11535" max="11553" width="0" hidden="1" customWidth="1"/>
    <col min="11554" max="11554" width="11" customWidth="1"/>
    <col min="11555" max="11555" width="11.85546875" customWidth="1"/>
    <col min="11556" max="11556" width="0" hidden="1" customWidth="1"/>
    <col min="11557" max="11557" width="3" customWidth="1"/>
    <col min="11558" max="11558" width="4.85546875" customWidth="1"/>
    <col min="11559" max="11559" width="0" hidden="1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5.140625" customWidth="1"/>
    <col min="11788" max="11788" width="5.7109375" customWidth="1"/>
    <col min="11789" max="11789" width="5.85546875" customWidth="1"/>
    <col min="11790" max="11790" width="3.42578125" customWidth="1"/>
    <col min="11791" max="11809" width="0" hidden="1" customWidth="1"/>
    <col min="11810" max="11810" width="11" customWidth="1"/>
    <col min="11811" max="11811" width="11.85546875" customWidth="1"/>
    <col min="11812" max="11812" width="0" hidden="1" customWidth="1"/>
    <col min="11813" max="11813" width="3" customWidth="1"/>
    <col min="11814" max="11814" width="4.85546875" customWidth="1"/>
    <col min="11815" max="11815" width="0" hidden="1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5.140625" customWidth="1"/>
    <col min="12044" max="12044" width="5.7109375" customWidth="1"/>
    <col min="12045" max="12045" width="5.85546875" customWidth="1"/>
    <col min="12046" max="12046" width="3.42578125" customWidth="1"/>
    <col min="12047" max="12065" width="0" hidden="1" customWidth="1"/>
    <col min="12066" max="12066" width="11" customWidth="1"/>
    <col min="12067" max="12067" width="11.85546875" customWidth="1"/>
    <col min="12068" max="12068" width="0" hidden="1" customWidth="1"/>
    <col min="12069" max="12069" width="3" customWidth="1"/>
    <col min="12070" max="12070" width="4.85546875" customWidth="1"/>
    <col min="12071" max="12071" width="0" hidden="1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5.140625" customWidth="1"/>
    <col min="12300" max="12300" width="5.7109375" customWidth="1"/>
    <col min="12301" max="12301" width="5.85546875" customWidth="1"/>
    <col min="12302" max="12302" width="3.42578125" customWidth="1"/>
    <col min="12303" max="12321" width="0" hidden="1" customWidth="1"/>
    <col min="12322" max="12322" width="11" customWidth="1"/>
    <col min="12323" max="12323" width="11.85546875" customWidth="1"/>
    <col min="12324" max="12324" width="0" hidden="1" customWidth="1"/>
    <col min="12325" max="12325" width="3" customWidth="1"/>
    <col min="12326" max="12326" width="4.85546875" customWidth="1"/>
    <col min="12327" max="12327" width="0" hidden="1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5.140625" customWidth="1"/>
    <col min="12556" max="12556" width="5.7109375" customWidth="1"/>
    <col min="12557" max="12557" width="5.85546875" customWidth="1"/>
    <col min="12558" max="12558" width="3.42578125" customWidth="1"/>
    <col min="12559" max="12577" width="0" hidden="1" customWidth="1"/>
    <col min="12578" max="12578" width="11" customWidth="1"/>
    <col min="12579" max="12579" width="11.85546875" customWidth="1"/>
    <col min="12580" max="12580" width="0" hidden="1" customWidth="1"/>
    <col min="12581" max="12581" width="3" customWidth="1"/>
    <col min="12582" max="12582" width="4.85546875" customWidth="1"/>
    <col min="12583" max="12583" width="0" hidden="1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5.140625" customWidth="1"/>
    <col min="12812" max="12812" width="5.7109375" customWidth="1"/>
    <col min="12813" max="12813" width="5.85546875" customWidth="1"/>
    <col min="12814" max="12814" width="3.42578125" customWidth="1"/>
    <col min="12815" max="12833" width="0" hidden="1" customWidth="1"/>
    <col min="12834" max="12834" width="11" customWidth="1"/>
    <col min="12835" max="12835" width="11.85546875" customWidth="1"/>
    <col min="12836" max="12836" width="0" hidden="1" customWidth="1"/>
    <col min="12837" max="12837" width="3" customWidth="1"/>
    <col min="12838" max="12838" width="4.85546875" customWidth="1"/>
    <col min="12839" max="12839" width="0" hidden="1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5.140625" customWidth="1"/>
    <col min="13068" max="13068" width="5.7109375" customWidth="1"/>
    <col min="13069" max="13069" width="5.85546875" customWidth="1"/>
    <col min="13070" max="13070" width="3.42578125" customWidth="1"/>
    <col min="13071" max="13089" width="0" hidden="1" customWidth="1"/>
    <col min="13090" max="13090" width="11" customWidth="1"/>
    <col min="13091" max="13091" width="11.85546875" customWidth="1"/>
    <col min="13092" max="13092" width="0" hidden="1" customWidth="1"/>
    <col min="13093" max="13093" width="3" customWidth="1"/>
    <col min="13094" max="13094" width="4.85546875" customWidth="1"/>
    <col min="13095" max="13095" width="0" hidden="1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5.140625" customWidth="1"/>
    <col min="13324" max="13324" width="5.7109375" customWidth="1"/>
    <col min="13325" max="13325" width="5.85546875" customWidth="1"/>
    <col min="13326" max="13326" width="3.42578125" customWidth="1"/>
    <col min="13327" max="13345" width="0" hidden="1" customWidth="1"/>
    <col min="13346" max="13346" width="11" customWidth="1"/>
    <col min="13347" max="13347" width="11.85546875" customWidth="1"/>
    <col min="13348" max="13348" width="0" hidden="1" customWidth="1"/>
    <col min="13349" max="13349" width="3" customWidth="1"/>
    <col min="13350" max="13350" width="4.85546875" customWidth="1"/>
    <col min="13351" max="13351" width="0" hidden="1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5.140625" customWidth="1"/>
    <col min="13580" max="13580" width="5.7109375" customWidth="1"/>
    <col min="13581" max="13581" width="5.85546875" customWidth="1"/>
    <col min="13582" max="13582" width="3.42578125" customWidth="1"/>
    <col min="13583" max="13601" width="0" hidden="1" customWidth="1"/>
    <col min="13602" max="13602" width="11" customWidth="1"/>
    <col min="13603" max="13603" width="11.85546875" customWidth="1"/>
    <col min="13604" max="13604" width="0" hidden="1" customWidth="1"/>
    <col min="13605" max="13605" width="3" customWidth="1"/>
    <col min="13606" max="13606" width="4.85546875" customWidth="1"/>
    <col min="13607" max="13607" width="0" hidden="1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5.140625" customWidth="1"/>
    <col min="13836" max="13836" width="5.7109375" customWidth="1"/>
    <col min="13837" max="13837" width="5.85546875" customWidth="1"/>
    <col min="13838" max="13838" width="3.42578125" customWidth="1"/>
    <col min="13839" max="13857" width="0" hidden="1" customWidth="1"/>
    <col min="13858" max="13858" width="11" customWidth="1"/>
    <col min="13859" max="13859" width="11.85546875" customWidth="1"/>
    <col min="13860" max="13860" width="0" hidden="1" customWidth="1"/>
    <col min="13861" max="13861" width="3" customWidth="1"/>
    <col min="13862" max="13862" width="4.85546875" customWidth="1"/>
    <col min="13863" max="13863" width="0" hidden="1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5.140625" customWidth="1"/>
    <col min="14092" max="14092" width="5.7109375" customWidth="1"/>
    <col min="14093" max="14093" width="5.85546875" customWidth="1"/>
    <col min="14094" max="14094" width="3.42578125" customWidth="1"/>
    <col min="14095" max="14113" width="0" hidden="1" customWidth="1"/>
    <col min="14114" max="14114" width="11" customWidth="1"/>
    <col min="14115" max="14115" width="11.85546875" customWidth="1"/>
    <col min="14116" max="14116" width="0" hidden="1" customWidth="1"/>
    <col min="14117" max="14117" width="3" customWidth="1"/>
    <col min="14118" max="14118" width="4.85546875" customWidth="1"/>
    <col min="14119" max="14119" width="0" hidden="1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5.140625" customWidth="1"/>
    <col min="14348" max="14348" width="5.7109375" customWidth="1"/>
    <col min="14349" max="14349" width="5.85546875" customWidth="1"/>
    <col min="14350" max="14350" width="3.42578125" customWidth="1"/>
    <col min="14351" max="14369" width="0" hidden="1" customWidth="1"/>
    <col min="14370" max="14370" width="11" customWidth="1"/>
    <col min="14371" max="14371" width="11.85546875" customWidth="1"/>
    <col min="14372" max="14372" width="0" hidden="1" customWidth="1"/>
    <col min="14373" max="14373" width="3" customWidth="1"/>
    <col min="14374" max="14374" width="4.85546875" customWidth="1"/>
    <col min="14375" max="14375" width="0" hidden="1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5.140625" customWidth="1"/>
    <col min="14604" max="14604" width="5.7109375" customWidth="1"/>
    <col min="14605" max="14605" width="5.85546875" customWidth="1"/>
    <col min="14606" max="14606" width="3.42578125" customWidth="1"/>
    <col min="14607" max="14625" width="0" hidden="1" customWidth="1"/>
    <col min="14626" max="14626" width="11" customWidth="1"/>
    <col min="14627" max="14627" width="11.85546875" customWidth="1"/>
    <col min="14628" max="14628" width="0" hidden="1" customWidth="1"/>
    <col min="14629" max="14629" width="3" customWidth="1"/>
    <col min="14630" max="14630" width="4.85546875" customWidth="1"/>
    <col min="14631" max="14631" width="0" hidden="1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5.140625" customWidth="1"/>
    <col min="14860" max="14860" width="5.7109375" customWidth="1"/>
    <col min="14861" max="14861" width="5.85546875" customWidth="1"/>
    <col min="14862" max="14862" width="3.42578125" customWidth="1"/>
    <col min="14863" max="14881" width="0" hidden="1" customWidth="1"/>
    <col min="14882" max="14882" width="11" customWidth="1"/>
    <col min="14883" max="14883" width="11.85546875" customWidth="1"/>
    <col min="14884" max="14884" width="0" hidden="1" customWidth="1"/>
    <col min="14885" max="14885" width="3" customWidth="1"/>
    <col min="14886" max="14886" width="4.85546875" customWidth="1"/>
    <col min="14887" max="14887" width="0" hidden="1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5.140625" customWidth="1"/>
    <col min="15116" max="15116" width="5.7109375" customWidth="1"/>
    <col min="15117" max="15117" width="5.85546875" customWidth="1"/>
    <col min="15118" max="15118" width="3.42578125" customWidth="1"/>
    <col min="15119" max="15137" width="0" hidden="1" customWidth="1"/>
    <col min="15138" max="15138" width="11" customWidth="1"/>
    <col min="15139" max="15139" width="11.85546875" customWidth="1"/>
    <col min="15140" max="15140" width="0" hidden="1" customWidth="1"/>
    <col min="15141" max="15141" width="3" customWidth="1"/>
    <col min="15142" max="15142" width="4.85546875" customWidth="1"/>
    <col min="15143" max="15143" width="0" hidden="1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5.140625" customWidth="1"/>
    <col min="15372" max="15372" width="5.7109375" customWidth="1"/>
    <col min="15373" max="15373" width="5.85546875" customWidth="1"/>
    <col min="15374" max="15374" width="3.42578125" customWidth="1"/>
    <col min="15375" max="15393" width="0" hidden="1" customWidth="1"/>
    <col min="15394" max="15394" width="11" customWidth="1"/>
    <col min="15395" max="15395" width="11.85546875" customWidth="1"/>
    <col min="15396" max="15396" width="0" hidden="1" customWidth="1"/>
    <col min="15397" max="15397" width="3" customWidth="1"/>
    <col min="15398" max="15398" width="4.85546875" customWidth="1"/>
    <col min="15399" max="15399" width="0" hidden="1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5.140625" customWidth="1"/>
    <col min="15628" max="15628" width="5.7109375" customWidth="1"/>
    <col min="15629" max="15629" width="5.85546875" customWidth="1"/>
    <col min="15630" max="15630" width="3.42578125" customWidth="1"/>
    <col min="15631" max="15649" width="0" hidden="1" customWidth="1"/>
    <col min="15650" max="15650" width="11" customWidth="1"/>
    <col min="15651" max="15651" width="11.85546875" customWidth="1"/>
    <col min="15652" max="15652" width="0" hidden="1" customWidth="1"/>
    <col min="15653" max="15653" width="3" customWidth="1"/>
    <col min="15654" max="15654" width="4.85546875" customWidth="1"/>
    <col min="15655" max="15655" width="0" hidden="1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5.140625" customWidth="1"/>
    <col min="15884" max="15884" width="5.7109375" customWidth="1"/>
    <col min="15885" max="15885" width="5.85546875" customWidth="1"/>
    <col min="15886" max="15886" width="3.42578125" customWidth="1"/>
    <col min="15887" max="15905" width="0" hidden="1" customWidth="1"/>
    <col min="15906" max="15906" width="11" customWidth="1"/>
    <col min="15907" max="15907" width="11.85546875" customWidth="1"/>
    <col min="15908" max="15908" width="0" hidden="1" customWidth="1"/>
    <col min="15909" max="15909" width="3" customWidth="1"/>
    <col min="15910" max="15910" width="4.85546875" customWidth="1"/>
    <col min="15911" max="15911" width="0" hidden="1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5.140625" customWidth="1"/>
    <col min="16140" max="16140" width="5.7109375" customWidth="1"/>
    <col min="16141" max="16141" width="5.85546875" customWidth="1"/>
    <col min="16142" max="16142" width="3.42578125" customWidth="1"/>
    <col min="16143" max="16161" width="0" hidden="1" customWidth="1"/>
    <col min="16162" max="16162" width="11" customWidth="1"/>
    <col min="16163" max="16163" width="11.85546875" customWidth="1"/>
    <col min="16164" max="16164" width="0" hidden="1" customWidth="1"/>
    <col min="16165" max="16165" width="3" customWidth="1"/>
    <col min="16166" max="16166" width="4.85546875" customWidth="1"/>
    <col min="16167" max="16167" width="0" hidden="1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2" customFormat="1" ht="156" customHeight="1" thickBot="1" x14ac:dyDescent="0.25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1"/>
      <c r="AR1" s="1"/>
    </row>
    <row r="2" spans="1:45" s="2" customFormat="1" ht="13.5" thickTop="1" x14ac:dyDescent="0.2">
      <c r="A2" s="3" t="s">
        <v>1</v>
      </c>
      <c r="B2" s="3"/>
      <c r="C2" s="3"/>
      <c r="D2" s="3"/>
      <c r="E2" s="3"/>
      <c r="F2" s="3"/>
      <c r="J2" s="4"/>
      <c r="K2" s="4"/>
      <c r="L2" s="4"/>
      <c r="M2" s="4"/>
      <c r="N2" s="5"/>
      <c r="O2" s="5"/>
      <c r="P2" s="6"/>
      <c r="Q2" s="7"/>
      <c r="R2" s="8"/>
      <c r="S2" s="7"/>
      <c r="U2" s="7"/>
      <c r="V2" s="8"/>
      <c r="W2" s="7"/>
      <c r="Y2" s="7"/>
      <c r="AA2" s="7"/>
      <c r="AC2" s="7"/>
      <c r="AH2" s="9"/>
      <c r="AI2" s="10"/>
      <c r="AK2" s="11"/>
      <c r="AL2" s="12"/>
      <c r="AM2" s="13"/>
      <c r="AN2" s="14"/>
      <c r="AO2" s="15"/>
      <c r="AP2" s="14" t="s">
        <v>2</v>
      </c>
      <c r="AQ2" s="16"/>
      <c r="AR2" s="17"/>
    </row>
    <row r="3" spans="1:45" s="2" customFormat="1" ht="84" customHeight="1" thickBot="1" x14ac:dyDescent="0.3">
      <c r="A3" s="341" t="s">
        <v>62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18"/>
      <c r="AQ3" s="19"/>
      <c r="AR3" s="19"/>
    </row>
    <row r="4" spans="1:45" s="2" customFormat="1" ht="17.25" customHeight="1" thickBot="1" x14ac:dyDescent="0.3">
      <c r="A4" s="342" t="s">
        <v>3</v>
      </c>
      <c r="B4" s="344" t="s">
        <v>4</v>
      </c>
      <c r="C4" s="346" t="s">
        <v>5</v>
      </c>
      <c r="D4" s="344" t="s">
        <v>6</v>
      </c>
      <c r="E4" s="348" t="s">
        <v>7</v>
      </c>
      <c r="F4" s="20"/>
      <c r="G4" s="350" t="s">
        <v>8</v>
      </c>
      <c r="H4" s="352" t="s">
        <v>9</v>
      </c>
      <c r="I4" s="354" t="s">
        <v>10</v>
      </c>
      <c r="J4" s="332" t="s">
        <v>11</v>
      </c>
      <c r="K4" s="334" t="s">
        <v>12</v>
      </c>
      <c r="L4" s="334" t="s">
        <v>13</v>
      </c>
      <c r="M4" s="336" t="s">
        <v>14</v>
      </c>
      <c r="N4" s="336" t="s">
        <v>15</v>
      </c>
      <c r="O4" s="338" t="s">
        <v>16</v>
      </c>
      <c r="P4" s="356" t="s">
        <v>17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8"/>
      <c r="AP4" s="359" t="s">
        <v>18</v>
      </c>
      <c r="AQ4" s="19"/>
      <c r="AR4" s="19" t="s">
        <v>19</v>
      </c>
      <c r="AS4" s="2" t="s">
        <v>20</v>
      </c>
    </row>
    <row r="5" spans="1:45" ht="103.5" customHeight="1" thickBot="1" x14ac:dyDescent="0.3">
      <c r="A5" s="343"/>
      <c r="B5" s="345"/>
      <c r="C5" s="347"/>
      <c r="D5" s="345"/>
      <c r="E5" s="349"/>
      <c r="F5" s="21" t="s">
        <v>21</v>
      </c>
      <c r="G5" s="351"/>
      <c r="H5" s="353"/>
      <c r="I5" s="355"/>
      <c r="J5" s="333"/>
      <c r="K5" s="335"/>
      <c r="L5" s="335"/>
      <c r="M5" s="337"/>
      <c r="N5" s="337"/>
      <c r="O5" s="339"/>
      <c r="P5" s="22" t="s">
        <v>22</v>
      </c>
      <c r="Q5" s="23" t="s">
        <v>23</v>
      </c>
      <c r="R5" s="24" t="s">
        <v>24</v>
      </c>
      <c r="S5" s="23" t="s">
        <v>23</v>
      </c>
      <c r="T5" s="25" t="s">
        <v>25</v>
      </c>
      <c r="U5" s="23" t="s">
        <v>23</v>
      </c>
      <c r="V5" s="25" t="s">
        <v>26</v>
      </c>
      <c r="W5" s="23" t="s">
        <v>23</v>
      </c>
      <c r="X5" s="25" t="s">
        <v>27</v>
      </c>
      <c r="Y5" s="23" t="s">
        <v>23</v>
      </c>
      <c r="Z5" s="25" t="s">
        <v>28</v>
      </c>
      <c r="AA5" s="23" t="s">
        <v>23</v>
      </c>
      <c r="AB5" s="25" t="s">
        <v>29</v>
      </c>
      <c r="AC5" s="23" t="s">
        <v>23</v>
      </c>
      <c r="AD5" s="25" t="s">
        <v>30</v>
      </c>
      <c r="AE5" s="26" t="s">
        <v>31</v>
      </c>
      <c r="AF5" s="27" t="s">
        <v>32</v>
      </c>
      <c r="AG5" s="27" t="s">
        <v>33</v>
      </c>
      <c r="AH5" s="28" t="s">
        <v>34</v>
      </c>
      <c r="AI5" s="29" t="s">
        <v>17</v>
      </c>
      <c r="AJ5" s="30" t="s">
        <v>35</v>
      </c>
      <c r="AK5" s="31" t="s">
        <v>36</v>
      </c>
      <c r="AL5" s="32" t="s">
        <v>37</v>
      </c>
      <c r="AM5" s="33" t="s">
        <v>38</v>
      </c>
      <c r="AN5" s="26" t="s">
        <v>39</v>
      </c>
      <c r="AO5" s="34" t="s">
        <v>40</v>
      </c>
      <c r="AP5" s="360" t="s">
        <v>18</v>
      </c>
      <c r="AQ5" s="35" t="s">
        <v>41</v>
      </c>
      <c r="AR5" s="36">
        <v>4.1666666666666664E-2</v>
      </c>
      <c r="AS5" s="36">
        <v>4.1666666666666664E-2</v>
      </c>
    </row>
    <row r="6" spans="1:45" s="37" customFormat="1" ht="15" customHeight="1" x14ac:dyDescent="0.2">
      <c r="A6" s="113">
        <v>1</v>
      </c>
      <c r="B6" s="114"/>
      <c r="C6" s="115"/>
      <c r="D6" s="116"/>
      <c r="E6" s="117" t="s">
        <v>42</v>
      </c>
      <c r="F6" s="61"/>
      <c r="G6" s="118"/>
      <c r="H6" s="119"/>
      <c r="I6" s="118"/>
      <c r="J6" s="117" t="s">
        <v>43</v>
      </c>
      <c r="K6" s="117">
        <v>2006</v>
      </c>
      <c r="L6" s="117" t="s">
        <v>44</v>
      </c>
      <c r="M6" s="120">
        <v>0.1</v>
      </c>
      <c r="N6" s="44" t="s">
        <v>19</v>
      </c>
      <c r="O6" s="121"/>
      <c r="P6" s="122"/>
      <c r="Q6" s="123"/>
      <c r="R6" s="124"/>
      <c r="S6" s="123"/>
      <c r="T6" s="125"/>
      <c r="U6" s="123"/>
      <c r="V6" s="125"/>
      <c r="W6" s="123"/>
      <c r="X6" s="125"/>
      <c r="Y6" s="123"/>
      <c r="Z6" s="125"/>
      <c r="AA6" s="123"/>
      <c r="AB6" s="125"/>
      <c r="AC6" s="123"/>
      <c r="AD6" s="125"/>
      <c r="AE6" s="126"/>
      <c r="AF6" s="127">
        <f>SUM(Q6,S6,U6,W6,Y6,AA6,AC6)</f>
        <v>0</v>
      </c>
      <c r="AG6" s="127"/>
      <c r="AH6" s="128">
        <v>1.2731481481481483E-3</v>
      </c>
      <c r="AI6" s="129">
        <f>IF(AH6&lt;&gt;"",IF(AH6="сход","сход",IF(OR(AND(N6="м",AH6&gt;$AR$5),AND(N6="ж",AH6&gt;$AS$5)),"прев. КВ",IF(AK6&gt;0,"сн с этапов",AH6))),"не фин.")</f>
        <v>1.2731481481481483E-3</v>
      </c>
      <c r="AJ6" s="130">
        <f>IF(ISNUMBER(AI6),0,IF(AI6="прев. КВ",2,IF(AI6="сн с этапов",1,IF(AI6="не фин.",4,3))))</f>
        <v>0</v>
      </c>
      <c r="AK6" s="131">
        <f>COUNTIF(R6:AD6,"сн")</f>
        <v>0</v>
      </c>
      <c r="AL6" s="132">
        <v>1</v>
      </c>
      <c r="AM6" s="133">
        <f>IF(ISNA(VLOOKUP(AL6,[1]очки!$A$1:$B$65536,2,0)),0,IF(AJ6&gt;1,0,VLOOKUP(AL6,[1]очки!$A$1:$B$65536,2,0)))</f>
        <v>100</v>
      </c>
      <c r="AN6" s="134">
        <f>IF(AJ6=0,AI6/SMALL($AI$6:$AI$9,1),"")</f>
        <v>1</v>
      </c>
      <c r="AO6" s="115"/>
      <c r="AP6" s="113"/>
      <c r="AQ6" s="35"/>
      <c r="AR6" s="56"/>
    </row>
    <row r="7" spans="1:45" s="37" customFormat="1" ht="15" customHeight="1" x14ac:dyDescent="0.2">
      <c r="A7" s="113">
        <v>2</v>
      </c>
      <c r="B7" s="114"/>
      <c r="C7" s="115"/>
      <c r="D7" s="116"/>
      <c r="E7" s="60" t="s">
        <v>45</v>
      </c>
      <c r="F7" s="135"/>
      <c r="G7" s="118"/>
      <c r="H7" s="136"/>
      <c r="I7" s="137"/>
      <c r="J7" s="60" t="s">
        <v>46</v>
      </c>
      <c r="K7" s="60">
        <v>2007</v>
      </c>
      <c r="L7" s="60" t="s">
        <v>47</v>
      </c>
      <c r="M7" s="120">
        <v>0</v>
      </c>
      <c r="N7" s="61" t="s">
        <v>19</v>
      </c>
      <c r="O7" s="121"/>
      <c r="P7" s="122"/>
      <c r="Q7" s="123"/>
      <c r="R7" s="124"/>
      <c r="S7" s="123"/>
      <c r="T7" s="125"/>
      <c r="U7" s="123"/>
      <c r="V7" s="125"/>
      <c r="W7" s="123"/>
      <c r="X7" s="125"/>
      <c r="Y7" s="123"/>
      <c r="Z7" s="125"/>
      <c r="AA7" s="123"/>
      <c r="AB7" s="125"/>
      <c r="AC7" s="123"/>
      <c r="AD7" s="125"/>
      <c r="AE7" s="138"/>
      <c r="AF7" s="127">
        <f>SUM(Q7,S7,U7,W7,Y7,AA7,AC7)</f>
        <v>0</v>
      </c>
      <c r="AG7" s="127"/>
      <c r="AH7" s="139">
        <v>2.7893518518518519E-3</v>
      </c>
      <c r="AI7" s="129">
        <f>IF(AH7&lt;&gt;"",IF(AH7="сход","сход",IF(OR(AND(N7="м",AH7&gt;$AR$5),AND(N7="ж",AH7&gt;$AS$5)),"прев. КВ",IF(AK7&gt;0,"сн с этапов",AH7))),"не фин.")</f>
        <v>2.7893518518518519E-3</v>
      </c>
      <c r="AJ7" s="130">
        <f>IF(ISNUMBER(AI7),0,IF(AI7="прев. КВ",2,IF(AI7="сн с этапов",1,IF(AI7="не фин.",4,3))))</f>
        <v>0</v>
      </c>
      <c r="AK7" s="131">
        <f>COUNTIF(R7:AD7,"сн")</f>
        <v>0</v>
      </c>
      <c r="AL7" s="132">
        <v>2</v>
      </c>
      <c r="AM7" s="133">
        <f>IF(ISNA(VLOOKUP(AL7,[1]очки!$A$1:$B$65536,2,0)),0,IF(AJ7&gt;1,0,VLOOKUP(AL7,[1]очки!$A$1:$B$65536,2,0)))</f>
        <v>96</v>
      </c>
      <c r="AN7" s="134">
        <f>IF(AJ7=0,AI7/SMALL($AI$6:$AI$9,1),"")</f>
        <v>2.1909090909090909</v>
      </c>
      <c r="AO7" s="115"/>
      <c r="AP7" s="113"/>
      <c r="AQ7" s="35"/>
      <c r="AR7" s="56"/>
    </row>
    <row r="8" spans="1:45" s="37" customFormat="1" ht="15" customHeight="1" x14ac:dyDescent="0.2">
      <c r="A8" s="113">
        <v>3</v>
      </c>
      <c r="B8" s="114"/>
      <c r="C8" s="115"/>
      <c r="D8" s="116"/>
      <c r="E8" s="60" t="s">
        <v>48</v>
      </c>
      <c r="F8" s="135"/>
      <c r="G8" s="118"/>
      <c r="H8" s="136"/>
      <c r="I8" s="137"/>
      <c r="J8" s="61" t="s">
        <v>49</v>
      </c>
      <c r="K8" s="63">
        <v>2006</v>
      </c>
      <c r="L8" s="61" t="s">
        <v>47</v>
      </c>
      <c r="M8" s="120">
        <v>0</v>
      </c>
      <c r="N8" s="61" t="s">
        <v>19</v>
      </c>
      <c r="O8" s="121"/>
      <c r="P8" s="122"/>
      <c r="Q8" s="123"/>
      <c r="R8" s="124"/>
      <c r="S8" s="123"/>
      <c r="T8" s="125"/>
      <c r="U8" s="123"/>
      <c r="V8" s="125"/>
      <c r="W8" s="123"/>
      <c r="X8" s="125"/>
      <c r="Y8" s="123"/>
      <c r="Z8" s="125"/>
      <c r="AA8" s="123"/>
      <c r="AB8" s="125"/>
      <c r="AC8" s="123"/>
      <c r="AD8" s="125"/>
      <c r="AE8" s="140"/>
      <c r="AF8" s="127">
        <f>SUM(Q8,S8,U8,W8,Y8,AA8,AC8)</f>
        <v>0</v>
      </c>
      <c r="AG8" s="127"/>
      <c r="AH8" s="139">
        <v>2.7905092592592595E-3</v>
      </c>
      <c r="AI8" s="129">
        <f>IF(AH8&lt;&gt;"",IF(AH8="сход","сход",IF(OR(AND(N8="м",AH8&gt;$AR$5),AND(N8="ж",AH8&gt;$AS$5)),"прев. КВ",IF(AK8&gt;0,"сн с этапов",AH8))),"не фин.")</f>
        <v>2.7905092592592595E-3</v>
      </c>
      <c r="AJ8" s="130">
        <f>IF(ISNUMBER(AI8),0,IF(AI8="прев. КВ",2,IF(AI8="сн с этапов",1,IF(AI8="не фин.",4,3))))</f>
        <v>0</v>
      </c>
      <c r="AK8" s="131">
        <f>COUNTIF(R8:AD8,"сн")</f>
        <v>0</v>
      </c>
      <c r="AL8" s="132">
        <v>3</v>
      </c>
      <c r="AM8" s="133">
        <f>IF(ISNA(VLOOKUP(AL8,[1]очки!$A$1:$B$65536,2,0)),0,IF(AJ8&gt;1,0,VLOOKUP(AL8,[1]очки!$A$1:$B$65536,2,0)))</f>
        <v>93</v>
      </c>
      <c r="AN8" s="134">
        <f>IF(AJ8=0,AI8/SMALL($AI$6:$AI$9,1),"")</f>
        <v>2.1918181818181819</v>
      </c>
      <c r="AO8" s="115"/>
      <c r="AP8" s="113"/>
      <c r="AQ8" s="35"/>
      <c r="AR8" s="56"/>
    </row>
    <row r="9" spans="1:45" s="37" customFormat="1" ht="12.75" hidden="1" x14ac:dyDescent="0.2">
      <c r="A9" s="38">
        <v>4</v>
      </c>
      <c r="B9" s="39"/>
      <c r="C9" s="40"/>
      <c r="D9" s="41"/>
      <c r="E9" s="57"/>
      <c r="F9" s="57"/>
      <c r="G9" s="42"/>
      <c r="H9" s="58"/>
      <c r="I9" s="59"/>
      <c r="J9" s="64"/>
      <c r="K9" s="43"/>
      <c r="L9" s="43"/>
      <c r="M9" s="43"/>
      <c r="N9" s="65"/>
      <c r="O9" s="45"/>
      <c r="P9" s="46"/>
      <c r="Q9" s="47"/>
      <c r="R9" s="48"/>
      <c r="S9" s="47"/>
      <c r="T9" s="49"/>
      <c r="U9" s="47"/>
      <c r="V9" s="49"/>
      <c r="W9" s="47"/>
      <c r="X9" s="49"/>
      <c r="Y9" s="47"/>
      <c r="Z9" s="49"/>
      <c r="AA9" s="47"/>
      <c r="AB9" s="49"/>
      <c r="AC9" s="47"/>
      <c r="AD9" s="49"/>
      <c r="AE9" s="66"/>
      <c r="AF9" s="50">
        <f>SUM(Q9,S9,U9,W9,Y9,AA9,AC9)</f>
        <v>0</v>
      </c>
      <c r="AG9" s="50"/>
      <c r="AH9" s="62"/>
      <c r="AI9" s="67" t="str">
        <f>IF(AH9&lt;&gt;"",IF(AH9="сход","сход",IF(OR(AND(N9="м",AH9&gt;$AR$5),AND(N9="ж",AH9&gt;$AS$5)),"прев. КВ",IF(AK9&gt;0,"сн с этапов",AH9))),"не фин.")</f>
        <v>не фин.</v>
      </c>
      <c r="AJ9" s="51">
        <v>5</v>
      </c>
      <c r="AK9" s="52">
        <f>COUNTIF(R9:AD9,"сн")</f>
        <v>0</v>
      </c>
      <c r="AL9" s="53">
        <v>4</v>
      </c>
      <c r="AM9" s="54">
        <f>IF(ISNA(VLOOKUP(AL9,[1]очки!$A$1:$B$65536,2,0)),0,IF(AJ9&gt;1,0,VLOOKUP(AL9,[1]очки!$A$1:$B$65536,2,0)))</f>
        <v>0</v>
      </c>
      <c r="AN9" s="55" t="str">
        <f>IF(AJ9=0,AI9/SMALL($AI$6:$AI$9,1),"")</f>
        <v/>
      </c>
      <c r="AO9" s="40"/>
      <c r="AP9" s="38"/>
      <c r="AQ9" s="35"/>
      <c r="AR9" s="56"/>
    </row>
    <row r="10" spans="1:45" s="37" customFormat="1" ht="12.75" hidden="1" outlineLevel="1" x14ac:dyDescent="0.2">
      <c r="G10" s="68"/>
      <c r="H10" s="68"/>
      <c r="I10" s="68"/>
      <c r="K10" s="69"/>
      <c r="L10" s="70" t="s">
        <v>50</v>
      </c>
      <c r="M10" s="71">
        <v>0</v>
      </c>
      <c r="O10" s="71"/>
      <c r="Q10" s="72"/>
      <c r="S10" s="72"/>
      <c r="U10" s="72"/>
      <c r="W10" s="72"/>
      <c r="Y10" s="72"/>
      <c r="AA10" s="72"/>
      <c r="AC10" s="72"/>
      <c r="AH10" s="73"/>
      <c r="AI10" s="74"/>
      <c r="AL10" s="12"/>
      <c r="AM10" s="12"/>
      <c r="AN10" s="11"/>
    </row>
    <row r="11" spans="1:45" s="2" customFormat="1" ht="45" customHeight="1" outlineLevel="1" x14ac:dyDescent="0.2">
      <c r="E11" s="75"/>
      <c r="F11" s="75"/>
      <c r="G11" s="75"/>
      <c r="H11" s="16"/>
      <c r="I11" s="76"/>
      <c r="P11" s="8"/>
      <c r="Q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F11" s="8"/>
      <c r="AG11" s="8"/>
      <c r="AH11" s="9"/>
      <c r="AI11" s="74"/>
      <c r="AL11" s="77"/>
      <c r="AM11" s="77"/>
    </row>
    <row r="12" spans="1:45" s="37" customFormat="1" ht="45" hidden="1" customHeight="1" outlineLevel="1" x14ac:dyDescent="0.2">
      <c r="A12" s="331" t="s">
        <v>51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8"/>
      <c r="AH12" s="73"/>
      <c r="AI12" s="74"/>
      <c r="AL12" s="79"/>
      <c r="AM12" s="79"/>
    </row>
    <row r="13" spans="1:45" outlineLevel="1" x14ac:dyDescent="0.25">
      <c r="A13" s="69"/>
      <c r="B13" s="69"/>
      <c r="C13" s="69"/>
      <c r="D13" s="69"/>
      <c r="E13" s="69"/>
      <c r="F13" s="69"/>
      <c r="G13" s="68"/>
      <c r="H13" s="68"/>
      <c r="I13" s="68"/>
      <c r="J13" s="80"/>
      <c r="K13" s="80"/>
      <c r="L13" s="80"/>
      <c r="M13" s="80"/>
      <c r="N13" s="71"/>
      <c r="O13" s="71"/>
      <c r="P13" s="81"/>
      <c r="Q13" s="82"/>
      <c r="R13" s="81"/>
      <c r="S13" s="82"/>
      <c r="T13" s="81"/>
      <c r="U13" s="82"/>
      <c r="V13" s="81"/>
      <c r="W13" s="82"/>
      <c r="X13" s="81"/>
      <c r="Y13" s="82"/>
      <c r="Z13" s="81"/>
      <c r="AA13" s="82"/>
      <c r="AB13" s="81"/>
      <c r="AC13" s="82"/>
      <c r="AD13" s="81"/>
      <c r="AE13" s="81"/>
      <c r="AF13" s="81"/>
      <c r="AG13" s="81"/>
      <c r="AH13" s="83" t="s">
        <v>52</v>
      </c>
      <c r="AI13" s="74"/>
      <c r="AJ13" s="84"/>
      <c r="AK13" s="84"/>
      <c r="AL13" s="85"/>
      <c r="AM13" s="85"/>
      <c r="AN13" s="86"/>
      <c r="AO13" s="87"/>
      <c r="AP13" s="87"/>
      <c r="AQ13" s="37"/>
      <c r="AR13" s="37"/>
      <c r="AS13" s="37"/>
    </row>
    <row r="14" spans="1:45" s="88" customFormat="1" outlineLevel="1" x14ac:dyDescent="0.25">
      <c r="A14" s="88" t="s">
        <v>53</v>
      </c>
      <c r="C14" s="89"/>
      <c r="D14" s="89"/>
      <c r="E14" s="89"/>
      <c r="F14" s="89"/>
      <c r="G14" s="90"/>
      <c r="H14" s="90"/>
      <c r="I14" s="90"/>
      <c r="J14" s="90"/>
      <c r="K14" s="90"/>
      <c r="L14" s="90"/>
      <c r="M14" s="90"/>
      <c r="N14" s="91"/>
      <c r="O14" s="91"/>
      <c r="P14" s="92"/>
      <c r="Q14" s="93"/>
      <c r="R14" s="94"/>
      <c r="S14" s="93"/>
      <c r="T14" s="92"/>
      <c r="U14" s="93"/>
      <c r="V14" s="94"/>
      <c r="W14" s="93"/>
      <c r="X14" s="92"/>
      <c r="Y14" s="93"/>
      <c r="Z14" s="92"/>
      <c r="AA14" s="93"/>
      <c r="AB14" s="92"/>
      <c r="AC14" s="93"/>
      <c r="AD14" s="92"/>
      <c r="AE14" s="95"/>
      <c r="AF14" s="92"/>
      <c r="AG14" s="92"/>
      <c r="AH14" s="96"/>
      <c r="AI14" s="74"/>
      <c r="AJ14" s="97"/>
      <c r="AL14" s="98"/>
      <c r="AM14" s="98"/>
      <c r="AO14" s="99"/>
      <c r="AP14" s="99"/>
    </row>
    <row r="15" spans="1:45" s="88" customFormat="1" x14ac:dyDescent="0.25">
      <c r="A15" s="88" t="s">
        <v>54</v>
      </c>
      <c r="J15" s="100"/>
      <c r="K15" s="100"/>
      <c r="L15" s="100"/>
      <c r="M15" s="100"/>
      <c r="N15" s="100"/>
      <c r="O15" s="100"/>
      <c r="P15" s="101"/>
      <c r="Q15" s="102"/>
      <c r="R15" s="8"/>
      <c r="S15" s="102"/>
      <c r="U15" s="102"/>
      <c r="V15" s="8"/>
      <c r="W15" s="102"/>
      <c r="Y15" s="102"/>
      <c r="AA15" s="102"/>
      <c r="AC15" s="102"/>
      <c r="AE15" s="103"/>
      <c r="AH15" s="104"/>
      <c r="AI15" s="74"/>
      <c r="AL15" s="98"/>
      <c r="AM15" s="98"/>
      <c r="AO15" s="99"/>
      <c r="AP15" s="99"/>
      <c r="AQ15" s="99"/>
    </row>
    <row r="16" spans="1:45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105"/>
      <c r="K16" s="105"/>
      <c r="L16" s="105"/>
      <c r="M16" s="105"/>
      <c r="N16" s="5"/>
      <c r="O16" s="5"/>
      <c r="P16" s="106"/>
      <c r="Q16" s="72"/>
      <c r="R16" s="37"/>
      <c r="S16" s="72"/>
      <c r="T16" s="37"/>
      <c r="U16" s="72"/>
      <c r="V16" s="37"/>
      <c r="W16" s="72"/>
      <c r="X16" s="37"/>
      <c r="Y16" s="72"/>
      <c r="Z16" s="37"/>
      <c r="AA16" s="72"/>
      <c r="AB16" s="37"/>
      <c r="AC16" s="72"/>
      <c r="AD16" s="37"/>
      <c r="AE16" s="37"/>
      <c r="AF16" s="37"/>
      <c r="AG16" s="37"/>
      <c r="AH16" s="107"/>
      <c r="AI16" s="108"/>
      <c r="AJ16" s="37"/>
      <c r="AK16" s="37"/>
      <c r="AL16" s="12"/>
      <c r="AM16" s="12"/>
      <c r="AN16" s="11"/>
      <c r="AO16" s="37"/>
      <c r="AP16" s="37"/>
      <c r="AQ16" s="37"/>
      <c r="AR16" s="37"/>
      <c r="AS16" s="37"/>
    </row>
  </sheetData>
  <mergeCells count="19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12:AF12"/>
    <mergeCell ref="J4:J5"/>
    <mergeCell ref="K4:K5"/>
    <mergeCell ref="L4:L5"/>
    <mergeCell ref="M4:M5"/>
    <mergeCell ref="N4:N5"/>
    <mergeCell ref="O4:O5"/>
  </mergeCells>
  <pageMargins left="0.62992125984251968" right="0.43307086614173229" top="0.47244094488188981" bottom="0.31496062992125984" header="0.51181102362204722" footer="0.27559055118110237"/>
  <pageSetup paperSize="9" scale="85" fitToHeight="2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AT18"/>
  <sheetViews>
    <sheetView view="pageBreakPreview" zoomScale="75" zoomScaleNormal="70" workbookViewId="0">
      <selection activeCell="AN2" sqref="AN1:AN1048576"/>
    </sheetView>
  </sheetViews>
  <sheetFormatPr defaultRowHeight="15" outlineLevelRow="1" outlineLevelCol="1" x14ac:dyDescent="0.25"/>
  <cols>
    <col min="1" max="1" width="4.28515625" customWidth="1"/>
    <col min="2" max="2" width="4.28515625" hidden="1" customWidth="1" outlineLevel="1"/>
    <col min="3" max="3" width="3.7109375" hidden="1" customWidth="1" collapsed="1"/>
    <col min="4" max="4" width="4.42578125" hidden="1" customWidth="1"/>
    <col min="5" max="5" width="29.14062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5" customWidth="1"/>
    <col min="11" max="11" width="7.8554687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bestFit="1" customWidth="1" collapsed="1"/>
    <col min="19" max="19" width="7" hidden="1" customWidth="1" outlineLevel="1"/>
    <col min="20" max="20" width="4.5703125" customWidth="1" collapsed="1"/>
    <col min="21" max="21" width="5.5703125" hidden="1" customWidth="1" outlineLevel="1"/>
    <col min="22" max="22" width="5.140625" customWidth="1" collapsed="1"/>
    <col min="23" max="23" width="7" hidden="1" customWidth="1" outlineLevel="1"/>
    <col min="24" max="24" width="5.140625" hidden="1" customWidth="1"/>
    <col min="25" max="25" width="5.5703125" hidden="1" customWidth="1" outlineLevel="1"/>
    <col min="26" max="26" width="5.140625" hidden="1" customWidth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8.28515625" hidden="1" customWidth="1" outlineLevel="1"/>
    <col min="32" max="33" width="6.5703125" hidden="1" customWidth="1" outlineLevel="1"/>
    <col min="34" max="34" width="11" hidden="1" customWidth="1"/>
    <col min="35" max="35" width="11.85546875" customWidth="1"/>
    <col min="36" max="37" width="3" hidden="1" customWidth="1"/>
    <col min="38" max="38" width="5" customWidth="1"/>
    <col min="39" max="39" width="4.7109375" hidden="1" customWidth="1" outlineLevel="1"/>
    <col min="40" max="40" width="10.7109375" hidden="1" customWidth="1" outlineLevel="1"/>
    <col min="41" max="41" width="3.140625" hidden="1" customWidth="1" outlineLevel="1"/>
    <col min="42" max="42" width="7.42578125" customWidth="1" collapsed="1"/>
    <col min="43" max="45" width="9.140625" hidden="1" customWidth="1" outlineLevel="1"/>
    <col min="46" max="46" width="9.140625" collapsed="1"/>
    <col min="257" max="257" width="4.28515625" customWidth="1"/>
    <col min="258" max="260" width="0" hidden="1" customWidth="1"/>
    <col min="261" max="261" width="29.140625" customWidth="1"/>
    <col min="262" max="265" width="0" hidden="1" customWidth="1"/>
    <col min="266" max="266" width="25" customWidth="1"/>
    <col min="267" max="267" width="7.85546875" customWidth="1"/>
    <col min="268" max="268" width="5.7109375" customWidth="1"/>
    <col min="269" max="269" width="5.85546875" customWidth="1"/>
    <col min="270" max="270" width="3.42578125" customWidth="1"/>
    <col min="271" max="273" width="0" hidden="1" customWidth="1"/>
    <col min="274" max="274" width="5.140625" bestFit="1" customWidth="1"/>
    <col min="275" max="275" width="0" hidden="1" customWidth="1"/>
    <col min="276" max="276" width="4.5703125" customWidth="1"/>
    <col min="277" max="277" width="0" hidden="1" customWidth="1"/>
    <col min="278" max="278" width="5.140625" customWidth="1"/>
    <col min="279" max="290" width="0" hidden="1" customWidth="1"/>
    <col min="291" max="291" width="11.85546875" customWidth="1"/>
    <col min="292" max="292" width="0" hidden="1" customWidth="1"/>
    <col min="293" max="293" width="3" customWidth="1"/>
    <col min="294" max="294" width="5" customWidth="1"/>
    <col min="295" max="295" width="0" hidden="1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6" width="0" hidden="1" customWidth="1"/>
    <col min="517" max="517" width="29.140625" customWidth="1"/>
    <col min="518" max="521" width="0" hidden="1" customWidth="1"/>
    <col min="522" max="522" width="25" customWidth="1"/>
    <col min="523" max="523" width="7.85546875" customWidth="1"/>
    <col min="524" max="524" width="5.7109375" customWidth="1"/>
    <col min="525" max="525" width="5.85546875" customWidth="1"/>
    <col min="526" max="526" width="3.42578125" customWidth="1"/>
    <col min="527" max="529" width="0" hidden="1" customWidth="1"/>
    <col min="530" max="530" width="5.140625" bestFit="1" customWidth="1"/>
    <col min="531" max="531" width="0" hidden="1" customWidth="1"/>
    <col min="532" max="532" width="4.5703125" customWidth="1"/>
    <col min="533" max="533" width="0" hidden="1" customWidth="1"/>
    <col min="534" max="534" width="5.140625" customWidth="1"/>
    <col min="535" max="546" width="0" hidden="1" customWidth="1"/>
    <col min="547" max="547" width="11.85546875" customWidth="1"/>
    <col min="548" max="548" width="0" hidden="1" customWidth="1"/>
    <col min="549" max="549" width="3" customWidth="1"/>
    <col min="550" max="550" width="5" customWidth="1"/>
    <col min="551" max="551" width="0" hidden="1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2" width="0" hidden="1" customWidth="1"/>
    <col min="773" max="773" width="29.140625" customWidth="1"/>
    <col min="774" max="777" width="0" hidden="1" customWidth="1"/>
    <col min="778" max="778" width="25" customWidth="1"/>
    <col min="779" max="779" width="7.85546875" customWidth="1"/>
    <col min="780" max="780" width="5.7109375" customWidth="1"/>
    <col min="781" max="781" width="5.85546875" customWidth="1"/>
    <col min="782" max="782" width="3.42578125" customWidth="1"/>
    <col min="783" max="785" width="0" hidden="1" customWidth="1"/>
    <col min="786" max="786" width="5.140625" bestFit="1" customWidth="1"/>
    <col min="787" max="787" width="0" hidden="1" customWidth="1"/>
    <col min="788" max="788" width="4.5703125" customWidth="1"/>
    <col min="789" max="789" width="0" hidden="1" customWidth="1"/>
    <col min="790" max="790" width="5.140625" customWidth="1"/>
    <col min="791" max="802" width="0" hidden="1" customWidth="1"/>
    <col min="803" max="803" width="11.85546875" customWidth="1"/>
    <col min="804" max="804" width="0" hidden="1" customWidth="1"/>
    <col min="805" max="805" width="3" customWidth="1"/>
    <col min="806" max="806" width="5" customWidth="1"/>
    <col min="807" max="807" width="0" hidden="1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7.85546875" customWidth="1"/>
    <col min="1036" max="1036" width="5.7109375" customWidth="1"/>
    <col min="1037" max="1037" width="5.85546875" customWidth="1"/>
    <col min="1038" max="1038" width="3.42578125" customWidth="1"/>
    <col min="1039" max="1041" width="0" hidden="1" customWidth="1"/>
    <col min="1042" max="1042" width="5.140625" bestFit="1" customWidth="1"/>
    <col min="1043" max="1043" width="0" hidden="1" customWidth="1"/>
    <col min="1044" max="1044" width="4.5703125" customWidth="1"/>
    <col min="1045" max="1045" width="0" hidden="1" customWidth="1"/>
    <col min="1046" max="1046" width="5.140625" customWidth="1"/>
    <col min="1047" max="1058" width="0" hidden="1" customWidth="1"/>
    <col min="1059" max="1059" width="11.85546875" customWidth="1"/>
    <col min="1060" max="1060" width="0" hidden="1" customWidth="1"/>
    <col min="1061" max="1061" width="3" customWidth="1"/>
    <col min="1062" max="1062" width="5" customWidth="1"/>
    <col min="1063" max="1063" width="0" hidden="1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7.85546875" customWidth="1"/>
    <col min="1292" max="1292" width="5.7109375" customWidth="1"/>
    <col min="1293" max="1293" width="5.85546875" customWidth="1"/>
    <col min="1294" max="1294" width="3.42578125" customWidth="1"/>
    <col min="1295" max="1297" width="0" hidden="1" customWidth="1"/>
    <col min="1298" max="1298" width="5.140625" bestFit="1" customWidth="1"/>
    <col min="1299" max="1299" width="0" hidden="1" customWidth="1"/>
    <col min="1300" max="1300" width="4.5703125" customWidth="1"/>
    <col min="1301" max="1301" width="0" hidden="1" customWidth="1"/>
    <col min="1302" max="1302" width="5.140625" customWidth="1"/>
    <col min="1303" max="1314" width="0" hidden="1" customWidth="1"/>
    <col min="1315" max="1315" width="11.85546875" customWidth="1"/>
    <col min="1316" max="1316" width="0" hidden="1" customWidth="1"/>
    <col min="1317" max="1317" width="3" customWidth="1"/>
    <col min="1318" max="1318" width="5" customWidth="1"/>
    <col min="1319" max="1319" width="0" hidden="1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7.85546875" customWidth="1"/>
    <col min="1548" max="1548" width="5.7109375" customWidth="1"/>
    <col min="1549" max="1549" width="5.85546875" customWidth="1"/>
    <col min="1550" max="1550" width="3.42578125" customWidth="1"/>
    <col min="1551" max="1553" width="0" hidden="1" customWidth="1"/>
    <col min="1554" max="1554" width="5.140625" bestFit="1" customWidth="1"/>
    <col min="1555" max="1555" width="0" hidden="1" customWidth="1"/>
    <col min="1556" max="1556" width="4.5703125" customWidth="1"/>
    <col min="1557" max="1557" width="0" hidden="1" customWidth="1"/>
    <col min="1558" max="1558" width="5.140625" customWidth="1"/>
    <col min="1559" max="1570" width="0" hidden="1" customWidth="1"/>
    <col min="1571" max="1571" width="11.85546875" customWidth="1"/>
    <col min="1572" max="1572" width="0" hidden="1" customWidth="1"/>
    <col min="1573" max="1573" width="3" customWidth="1"/>
    <col min="1574" max="1574" width="5" customWidth="1"/>
    <col min="1575" max="1575" width="0" hidden="1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7.85546875" customWidth="1"/>
    <col min="1804" max="1804" width="5.7109375" customWidth="1"/>
    <col min="1805" max="1805" width="5.85546875" customWidth="1"/>
    <col min="1806" max="1806" width="3.42578125" customWidth="1"/>
    <col min="1807" max="1809" width="0" hidden="1" customWidth="1"/>
    <col min="1810" max="1810" width="5.140625" bestFit="1" customWidth="1"/>
    <col min="1811" max="1811" width="0" hidden="1" customWidth="1"/>
    <col min="1812" max="1812" width="4.5703125" customWidth="1"/>
    <col min="1813" max="1813" width="0" hidden="1" customWidth="1"/>
    <col min="1814" max="1814" width="5.140625" customWidth="1"/>
    <col min="1815" max="1826" width="0" hidden="1" customWidth="1"/>
    <col min="1827" max="1827" width="11.85546875" customWidth="1"/>
    <col min="1828" max="1828" width="0" hidden="1" customWidth="1"/>
    <col min="1829" max="1829" width="3" customWidth="1"/>
    <col min="1830" max="1830" width="5" customWidth="1"/>
    <col min="1831" max="1831" width="0" hidden="1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7.85546875" customWidth="1"/>
    <col min="2060" max="2060" width="5.7109375" customWidth="1"/>
    <col min="2061" max="2061" width="5.85546875" customWidth="1"/>
    <col min="2062" max="2062" width="3.42578125" customWidth="1"/>
    <col min="2063" max="2065" width="0" hidden="1" customWidth="1"/>
    <col min="2066" max="2066" width="5.140625" bestFit="1" customWidth="1"/>
    <col min="2067" max="2067" width="0" hidden="1" customWidth="1"/>
    <col min="2068" max="2068" width="4.5703125" customWidth="1"/>
    <col min="2069" max="2069" width="0" hidden="1" customWidth="1"/>
    <col min="2070" max="2070" width="5.140625" customWidth="1"/>
    <col min="2071" max="2082" width="0" hidden="1" customWidth="1"/>
    <col min="2083" max="2083" width="11.85546875" customWidth="1"/>
    <col min="2084" max="2084" width="0" hidden="1" customWidth="1"/>
    <col min="2085" max="2085" width="3" customWidth="1"/>
    <col min="2086" max="2086" width="5" customWidth="1"/>
    <col min="2087" max="2087" width="0" hidden="1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7.85546875" customWidth="1"/>
    <col min="2316" max="2316" width="5.7109375" customWidth="1"/>
    <col min="2317" max="2317" width="5.85546875" customWidth="1"/>
    <col min="2318" max="2318" width="3.42578125" customWidth="1"/>
    <col min="2319" max="2321" width="0" hidden="1" customWidth="1"/>
    <col min="2322" max="2322" width="5.140625" bestFit="1" customWidth="1"/>
    <col min="2323" max="2323" width="0" hidden="1" customWidth="1"/>
    <col min="2324" max="2324" width="4.5703125" customWidth="1"/>
    <col min="2325" max="2325" width="0" hidden="1" customWidth="1"/>
    <col min="2326" max="2326" width="5.140625" customWidth="1"/>
    <col min="2327" max="2338" width="0" hidden="1" customWidth="1"/>
    <col min="2339" max="2339" width="11.85546875" customWidth="1"/>
    <col min="2340" max="2340" width="0" hidden="1" customWidth="1"/>
    <col min="2341" max="2341" width="3" customWidth="1"/>
    <col min="2342" max="2342" width="5" customWidth="1"/>
    <col min="2343" max="2343" width="0" hidden="1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7.85546875" customWidth="1"/>
    <col min="2572" max="2572" width="5.7109375" customWidth="1"/>
    <col min="2573" max="2573" width="5.85546875" customWidth="1"/>
    <col min="2574" max="2574" width="3.42578125" customWidth="1"/>
    <col min="2575" max="2577" width="0" hidden="1" customWidth="1"/>
    <col min="2578" max="2578" width="5.140625" bestFit="1" customWidth="1"/>
    <col min="2579" max="2579" width="0" hidden="1" customWidth="1"/>
    <col min="2580" max="2580" width="4.5703125" customWidth="1"/>
    <col min="2581" max="2581" width="0" hidden="1" customWidth="1"/>
    <col min="2582" max="2582" width="5.140625" customWidth="1"/>
    <col min="2583" max="2594" width="0" hidden="1" customWidth="1"/>
    <col min="2595" max="2595" width="11.85546875" customWidth="1"/>
    <col min="2596" max="2596" width="0" hidden="1" customWidth="1"/>
    <col min="2597" max="2597" width="3" customWidth="1"/>
    <col min="2598" max="2598" width="5" customWidth="1"/>
    <col min="2599" max="2599" width="0" hidden="1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7.85546875" customWidth="1"/>
    <col min="2828" max="2828" width="5.7109375" customWidth="1"/>
    <col min="2829" max="2829" width="5.85546875" customWidth="1"/>
    <col min="2830" max="2830" width="3.42578125" customWidth="1"/>
    <col min="2831" max="2833" width="0" hidden="1" customWidth="1"/>
    <col min="2834" max="2834" width="5.140625" bestFit="1" customWidth="1"/>
    <col min="2835" max="2835" width="0" hidden="1" customWidth="1"/>
    <col min="2836" max="2836" width="4.5703125" customWidth="1"/>
    <col min="2837" max="2837" width="0" hidden="1" customWidth="1"/>
    <col min="2838" max="2838" width="5.140625" customWidth="1"/>
    <col min="2839" max="2850" width="0" hidden="1" customWidth="1"/>
    <col min="2851" max="2851" width="11.85546875" customWidth="1"/>
    <col min="2852" max="2852" width="0" hidden="1" customWidth="1"/>
    <col min="2853" max="2853" width="3" customWidth="1"/>
    <col min="2854" max="2854" width="5" customWidth="1"/>
    <col min="2855" max="2855" width="0" hidden="1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7.85546875" customWidth="1"/>
    <col min="3084" max="3084" width="5.7109375" customWidth="1"/>
    <col min="3085" max="3085" width="5.85546875" customWidth="1"/>
    <col min="3086" max="3086" width="3.42578125" customWidth="1"/>
    <col min="3087" max="3089" width="0" hidden="1" customWidth="1"/>
    <col min="3090" max="3090" width="5.140625" bestFit="1" customWidth="1"/>
    <col min="3091" max="3091" width="0" hidden="1" customWidth="1"/>
    <col min="3092" max="3092" width="4.5703125" customWidth="1"/>
    <col min="3093" max="3093" width="0" hidden="1" customWidth="1"/>
    <col min="3094" max="3094" width="5.140625" customWidth="1"/>
    <col min="3095" max="3106" width="0" hidden="1" customWidth="1"/>
    <col min="3107" max="3107" width="11.85546875" customWidth="1"/>
    <col min="3108" max="3108" width="0" hidden="1" customWidth="1"/>
    <col min="3109" max="3109" width="3" customWidth="1"/>
    <col min="3110" max="3110" width="5" customWidth="1"/>
    <col min="3111" max="3111" width="0" hidden="1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7.85546875" customWidth="1"/>
    <col min="3340" max="3340" width="5.7109375" customWidth="1"/>
    <col min="3341" max="3341" width="5.85546875" customWidth="1"/>
    <col min="3342" max="3342" width="3.42578125" customWidth="1"/>
    <col min="3343" max="3345" width="0" hidden="1" customWidth="1"/>
    <col min="3346" max="3346" width="5.140625" bestFit="1" customWidth="1"/>
    <col min="3347" max="3347" width="0" hidden="1" customWidth="1"/>
    <col min="3348" max="3348" width="4.5703125" customWidth="1"/>
    <col min="3349" max="3349" width="0" hidden="1" customWidth="1"/>
    <col min="3350" max="3350" width="5.140625" customWidth="1"/>
    <col min="3351" max="3362" width="0" hidden="1" customWidth="1"/>
    <col min="3363" max="3363" width="11.85546875" customWidth="1"/>
    <col min="3364" max="3364" width="0" hidden="1" customWidth="1"/>
    <col min="3365" max="3365" width="3" customWidth="1"/>
    <col min="3366" max="3366" width="5" customWidth="1"/>
    <col min="3367" max="3367" width="0" hidden="1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7.85546875" customWidth="1"/>
    <col min="3596" max="3596" width="5.7109375" customWidth="1"/>
    <col min="3597" max="3597" width="5.85546875" customWidth="1"/>
    <col min="3598" max="3598" width="3.42578125" customWidth="1"/>
    <col min="3599" max="3601" width="0" hidden="1" customWidth="1"/>
    <col min="3602" max="3602" width="5.140625" bestFit="1" customWidth="1"/>
    <col min="3603" max="3603" width="0" hidden="1" customWidth="1"/>
    <col min="3604" max="3604" width="4.5703125" customWidth="1"/>
    <col min="3605" max="3605" width="0" hidden="1" customWidth="1"/>
    <col min="3606" max="3606" width="5.140625" customWidth="1"/>
    <col min="3607" max="3618" width="0" hidden="1" customWidth="1"/>
    <col min="3619" max="3619" width="11.85546875" customWidth="1"/>
    <col min="3620" max="3620" width="0" hidden="1" customWidth="1"/>
    <col min="3621" max="3621" width="3" customWidth="1"/>
    <col min="3622" max="3622" width="5" customWidth="1"/>
    <col min="3623" max="3623" width="0" hidden="1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7.85546875" customWidth="1"/>
    <col min="3852" max="3852" width="5.7109375" customWidth="1"/>
    <col min="3853" max="3853" width="5.85546875" customWidth="1"/>
    <col min="3854" max="3854" width="3.42578125" customWidth="1"/>
    <col min="3855" max="3857" width="0" hidden="1" customWidth="1"/>
    <col min="3858" max="3858" width="5.140625" bestFit="1" customWidth="1"/>
    <col min="3859" max="3859" width="0" hidden="1" customWidth="1"/>
    <col min="3860" max="3860" width="4.5703125" customWidth="1"/>
    <col min="3861" max="3861" width="0" hidden="1" customWidth="1"/>
    <col min="3862" max="3862" width="5.140625" customWidth="1"/>
    <col min="3863" max="3874" width="0" hidden="1" customWidth="1"/>
    <col min="3875" max="3875" width="11.85546875" customWidth="1"/>
    <col min="3876" max="3876" width="0" hidden="1" customWidth="1"/>
    <col min="3877" max="3877" width="3" customWidth="1"/>
    <col min="3878" max="3878" width="5" customWidth="1"/>
    <col min="3879" max="3879" width="0" hidden="1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7.85546875" customWidth="1"/>
    <col min="4108" max="4108" width="5.7109375" customWidth="1"/>
    <col min="4109" max="4109" width="5.85546875" customWidth="1"/>
    <col min="4110" max="4110" width="3.42578125" customWidth="1"/>
    <col min="4111" max="4113" width="0" hidden="1" customWidth="1"/>
    <col min="4114" max="4114" width="5.140625" bestFit="1" customWidth="1"/>
    <col min="4115" max="4115" width="0" hidden="1" customWidth="1"/>
    <col min="4116" max="4116" width="4.5703125" customWidth="1"/>
    <col min="4117" max="4117" width="0" hidden="1" customWidth="1"/>
    <col min="4118" max="4118" width="5.140625" customWidth="1"/>
    <col min="4119" max="4130" width="0" hidden="1" customWidth="1"/>
    <col min="4131" max="4131" width="11.85546875" customWidth="1"/>
    <col min="4132" max="4132" width="0" hidden="1" customWidth="1"/>
    <col min="4133" max="4133" width="3" customWidth="1"/>
    <col min="4134" max="4134" width="5" customWidth="1"/>
    <col min="4135" max="4135" width="0" hidden="1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7.85546875" customWidth="1"/>
    <col min="4364" max="4364" width="5.7109375" customWidth="1"/>
    <col min="4365" max="4365" width="5.85546875" customWidth="1"/>
    <col min="4366" max="4366" width="3.42578125" customWidth="1"/>
    <col min="4367" max="4369" width="0" hidden="1" customWidth="1"/>
    <col min="4370" max="4370" width="5.140625" bestFit="1" customWidth="1"/>
    <col min="4371" max="4371" width="0" hidden="1" customWidth="1"/>
    <col min="4372" max="4372" width="4.5703125" customWidth="1"/>
    <col min="4373" max="4373" width="0" hidden="1" customWidth="1"/>
    <col min="4374" max="4374" width="5.140625" customWidth="1"/>
    <col min="4375" max="4386" width="0" hidden="1" customWidth="1"/>
    <col min="4387" max="4387" width="11.85546875" customWidth="1"/>
    <col min="4388" max="4388" width="0" hidden="1" customWidth="1"/>
    <col min="4389" max="4389" width="3" customWidth="1"/>
    <col min="4390" max="4390" width="5" customWidth="1"/>
    <col min="4391" max="4391" width="0" hidden="1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7.85546875" customWidth="1"/>
    <col min="4620" max="4620" width="5.7109375" customWidth="1"/>
    <col min="4621" max="4621" width="5.85546875" customWidth="1"/>
    <col min="4622" max="4622" width="3.42578125" customWidth="1"/>
    <col min="4623" max="4625" width="0" hidden="1" customWidth="1"/>
    <col min="4626" max="4626" width="5.140625" bestFit="1" customWidth="1"/>
    <col min="4627" max="4627" width="0" hidden="1" customWidth="1"/>
    <col min="4628" max="4628" width="4.5703125" customWidth="1"/>
    <col min="4629" max="4629" width="0" hidden="1" customWidth="1"/>
    <col min="4630" max="4630" width="5.140625" customWidth="1"/>
    <col min="4631" max="4642" width="0" hidden="1" customWidth="1"/>
    <col min="4643" max="4643" width="11.85546875" customWidth="1"/>
    <col min="4644" max="4644" width="0" hidden="1" customWidth="1"/>
    <col min="4645" max="4645" width="3" customWidth="1"/>
    <col min="4646" max="4646" width="5" customWidth="1"/>
    <col min="4647" max="4647" width="0" hidden="1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7.85546875" customWidth="1"/>
    <col min="4876" max="4876" width="5.7109375" customWidth="1"/>
    <col min="4877" max="4877" width="5.85546875" customWidth="1"/>
    <col min="4878" max="4878" width="3.42578125" customWidth="1"/>
    <col min="4879" max="4881" width="0" hidden="1" customWidth="1"/>
    <col min="4882" max="4882" width="5.140625" bestFit="1" customWidth="1"/>
    <col min="4883" max="4883" width="0" hidden="1" customWidth="1"/>
    <col min="4884" max="4884" width="4.5703125" customWidth="1"/>
    <col min="4885" max="4885" width="0" hidden="1" customWidth="1"/>
    <col min="4886" max="4886" width="5.140625" customWidth="1"/>
    <col min="4887" max="4898" width="0" hidden="1" customWidth="1"/>
    <col min="4899" max="4899" width="11.85546875" customWidth="1"/>
    <col min="4900" max="4900" width="0" hidden="1" customWidth="1"/>
    <col min="4901" max="4901" width="3" customWidth="1"/>
    <col min="4902" max="4902" width="5" customWidth="1"/>
    <col min="4903" max="4903" width="0" hidden="1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7.85546875" customWidth="1"/>
    <col min="5132" max="5132" width="5.7109375" customWidth="1"/>
    <col min="5133" max="5133" width="5.85546875" customWidth="1"/>
    <col min="5134" max="5134" width="3.42578125" customWidth="1"/>
    <col min="5135" max="5137" width="0" hidden="1" customWidth="1"/>
    <col min="5138" max="5138" width="5.140625" bestFit="1" customWidth="1"/>
    <col min="5139" max="5139" width="0" hidden="1" customWidth="1"/>
    <col min="5140" max="5140" width="4.5703125" customWidth="1"/>
    <col min="5141" max="5141" width="0" hidden="1" customWidth="1"/>
    <col min="5142" max="5142" width="5.140625" customWidth="1"/>
    <col min="5143" max="5154" width="0" hidden="1" customWidth="1"/>
    <col min="5155" max="5155" width="11.85546875" customWidth="1"/>
    <col min="5156" max="5156" width="0" hidden="1" customWidth="1"/>
    <col min="5157" max="5157" width="3" customWidth="1"/>
    <col min="5158" max="5158" width="5" customWidth="1"/>
    <col min="5159" max="5159" width="0" hidden="1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7.85546875" customWidth="1"/>
    <col min="5388" max="5388" width="5.7109375" customWidth="1"/>
    <col min="5389" max="5389" width="5.85546875" customWidth="1"/>
    <col min="5390" max="5390" width="3.42578125" customWidth="1"/>
    <col min="5391" max="5393" width="0" hidden="1" customWidth="1"/>
    <col min="5394" max="5394" width="5.140625" bestFit="1" customWidth="1"/>
    <col min="5395" max="5395" width="0" hidden="1" customWidth="1"/>
    <col min="5396" max="5396" width="4.5703125" customWidth="1"/>
    <col min="5397" max="5397" width="0" hidden="1" customWidth="1"/>
    <col min="5398" max="5398" width="5.140625" customWidth="1"/>
    <col min="5399" max="5410" width="0" hidden="1" customWidth="1"/>
    <col min="5411" max="5411" width="11.85546875" customWidth="1"/>
    <col min="5412" max="5412" width="0" hidden="1" customWidth="1"/>
    <col min="5413" max="5413" width="3" customWidth="1"/>
    <col min="5414" max="5414" width="5" customWidth="1"/>
    <col min="5415" max="5415" width="0" hidden="1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7.85546875" customWidth="1"/>
    <col min="5644" max="5644" width="5.7109375" customWidth="1"/>
    <col min="5645" max="5645" width="5.85546875" customWidth="1"/>
    <col min="5646" max="5646" width="3.42578125" customWidth="1"/>
    <col min="5647" max="5649" width="0" hidden="1" customWidth="1"/>
    <col min="5650" max="5650" width="5.140625" bestFit="1" customWidth="1"/>
    <col min="5651" max="5651" width="0" hidden="1" customWidth="1"/>
    <col min="5652" max="5652" width="4.5703125" customWidth="1"/>
    <col min="5653" max="5653" width="0" hidden="1" customWidth="1"/>
    <col min="5654" max="5654" width="5.140625" customWidth="1"/>
    <col min="5655" max="5666" width="0" hidden="1" customWidth="1"/>
    <col min="5667" max="5667" width="11.85546875" customWidth="1"/>
    <col min="5668" max="5668" width="0" hidden="1" customWidth="1"/>
    <col min="5669" max="5669" width="3" customWidth="1"/>
    <col min="5670" max="5670" width="5" customWidth="1"/>
    <col min="5671" max="5671" width="0" hidden="1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7.85546875" customWidth="1"/>
    <col min="5900" max="5900" width="5.7109375" customWidth="1"/>
    <col min="5901" max="5901" width="5.85546875" customWidth="1"/>
    <col min="5902" max="5902" width="3.42578125" customWidth="1"/>
    <col min="5903" max="5905" width="0" hidden="1" customWidth="1"/>
    <col min="5906" max="5906" width="5.140625" bestFit="1" customWidth="1"/>
    <col min="5907" max="5907" width="0" hidden="1" customWidth="1"/>
    <col min="5908" max="5908" width="4.5703125" customWidth="1"/>
    <col min="5909" max="5909" width="0" hidden="1" customWidth="1"/>
    <col min="5910" max="5910" width="5.140625" customWidth="1"/>
    <col min="5911" max="5922" width="0" hidden="1" customWidth="1"/>
    <col min="5923" max="5923" width="11.85546875" customWidth="1"/>
    <col min="5924" max="5924" width="0" hidden="1" customWidth="1"/>
    <col min="5925" max="5925" width="3" customWidth="1"/>
    <col min="5926" max="5926" width="5" customWidth="1"/>
    <col min="5927" max="5927" width="0" hidden="1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7.85546875" customWidth="1"/>
    <col min="6156" max="6156" width="5.7109375" customWidth="1"/>
    <col min="6157" max="6157" width="5.85546875" customWidth="1"/>
    <col min="6158" max="6158" width="3.42578125" customWidth="1"/>
    <col min="6159" max="6161" width="0" hidden="1" customWidth="1"/>
    <col min="6162" max="6162" width="5.140625" bestFit="1" customWidth="1"/>
    <col min="6163" max="6163" width="0" hidden="1" customWidth="1"/>
    <col min="6164" max="6164" width="4.5703125" customWidth="1"/>
    <col min="6165" max="6165" width="0" hidden="1" customWidth="1"/>
    <col min="6166" max="6166" width="5.140625" customWidth="1"/>
    <col min="6167" max="6178" width="0" hidden="1" customWidth="1"/>
    <col min="6179" max="6179" width="11.85546875" customWidth="1"/>
    <col min="6180" max="6180" width="0" hidden="1" customWidth="1"/>
    <col min="6181" max="6181" width="3" customWidth="1"/>
    <col min="6182" max="6182" width="5" customWidth="1"/>
    <col min="6183" max="6183" width="0" hidden="1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7.85546875" customWidth="1"/>
    <col min="6412" max="6412" width="5.7109375" customWidth="1"/>
    <col min="6413" max="6413" width="5.85546875" customWidth="1"/>
    <col min="6414" max="6414" width="3.42578125" customWidth="1"/>
    <col min="6415" max="6417" width="0" hidden="1" customWidth="1"/>
    <col min="6418" max="6418" width="5.140625" bestFit="1" customWidth="1"/>
    <col min="6419" max="6419" width="0" hidden="1" customWidth="1"/>
    <col min="6420" max="6420" width="4.5703125" customWidth="1"/>
    <col min="6421" max="6421" width="0" hidden="1" customWidth="1"/>
    <col min="6422" max="6422" width="5.140625" customWidth="1"/>
    <col min="6423" max="6434" width="0" hidden="1" customWidth="1"/>
    <col min="6435" max="6435" width="11.85546875" customWidth="1"/>
    <col min="6436" max="6436" width="0" hidden="1" customWidth="1"/>
    <col min="6437" max="6437" width="3" customWidth="1"/>
    <col min="6438" max="6438" width="5" customWidth="1"/>
    <col min="6439" max="6439" width="0" hidden="1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7.85546875" customWidth="1"/>
    <col min="6668" max="6668" width="5.7109375" customWidth="1"/>
    <col min="6669" max="6669" width="5.85546875" customWidth="1"/>
    <col min="6670" max="6670" width="3.42578125" customWidth="1"/>
    <col min="6671" max="6673" width="0" hidden="1" customWidth="1"/>
    <col min="6674" max="6674" width="5.140625" bestFit="1" customWidth="1"/>
    <col min="6675" max="6675" width="0" hidden="1" customWidth="1"/>
    <col min="6676" max="6676" width="4.5703125" customWidth="1"/>
    <col min="6677" max="6677" width="0" hidden="1" customWidth="1"/>
    <col min="6678" max="6678" width="5.140625" customWidth="1"/>
    <col min="6679" max="6690" width="0" hidden="1" customWidth="1"/>
    <col min="6691" max="6691" width="11.85546875" customWidth="1"/>
    <col min="6692" max="6692" width="0" hidden="1" customWidth="1"/>
    <col min="6693" max="6693" width="3" customWidth="1"/>
    <col min="6694" max="6694" width="5" customWidth="1"/>
    <col min="6695" max="6695" width="0" hidden="1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7.85546875" customWidth="1"/>
    <col min="6924" max="6924" width="5.7109375" customWidth="1"/>
    <col min="6925" max="6925" width="5.85546875" customWidth="1"/>
    <col min="6926" max="6926" width="3.42578125" customWidth="1"/>
    <col min="6927" max="6929" width="0" hidden="1" customWidth="1"/>
    <col min="6930" max="6930" width="5.140625" bestFit="1" customWidth="1"/>
    <col min="6931" max="6931" width="0" hidden="1" customWidth="1"/>
    <col min="6932" max="6932" width="4.5703125" customWidth="1"/>
    <col min="6933" max="6933" width="0" hidden="1" customWidth="1"/>
    <col min="6934" max="6934" width="5.140625" customWidth="1"/>
    <col min="6935" max="6946" width="0" hidden="1" customWidth="1"/>
    <col min="6947" max="6947" width="11.85546875" customWidth="1"/>
    <col min="6948" max="6948" width="0" hidden="1" customWidth="1"/>
    <col min="6949" max="6949" width="3" customWidth="1"/>
    <col min="6950" max="6950" width="5" customWidth="1"/>
    <col min="6951" max="6951" width="0" hidden="1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7.85546875" customWidth="1"/>
    <col min="7180" max="7180" width="5.7109375" customWidth="1"/>
    <col min="7181" max="7181" width="5.85546875" customWidth="1"/>
    <col min="7182" max="7182" width="3.42578125" customWidth="1"/>
    <col min="7183" max="7185" width="0" hidden="1" customWidth="1"/>
    <col min="7186" max="7186" width="5.140625" bestFit="1" customWidth="1"/>
    <col min="7187" max="7187" width="0" hidden="1" customWidth="1"/>
    <col min="7188" max="7188" width="4.5703125" customWidth="1"/>
    <col min="7189" max="7189" width="0" hidden="1" customWidth="1"/>
    <col min="7190" max="7190" width="5.140625" customWidth="1"/>
    <col min="7191" max="7202" width="0" hidden="1" customWidth="1"/>
    <col min="7203" max="7203" width="11.85546875" customWidth="1"/>
    <col min="7204" max="7204" width="0" hidden="1" customWidth="1"/>
    <col min="7205" max="7205" width="3" customWidth="1"/>
    <col min="7206" max="7206" width="5" customWidth="1"/>
    <col min="7207" max="7207" width="0" hidden="1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7.85546875" customWidth="1"/>
    <col min="7436" max="7436" width="5.7109375" customWidth="1"/>
    <col min="7437" max="7437" width="5.85546875" customWidth="1"/>
    <col min="7438" max="7438" width="3.42578125" customWidth="1"/>
    <col min="7439" max="7441" width="0" hidden="1" customWidth="1"/>
    <col min="7442" max="7442" width="5.140625" bestFit="1" customWidth="1"/>
    <col min="7443" max="7443" width="0" hidden="1" customWidth="1"/>
    <col min="7444" max="7444" width="4.5703125" customWidth="1"/>
    <col min="7445" max="7445" width="0" hidden="1" customWidth="1"/>
    <col min="7446" max="7446" width="5.140625" customWidth="1"/>
    <col min="7447" max="7458" width="0" hidden="1" customWidth="1"/>
    <col min="7459" max="7459" width="11.85546875" customWidth="1"/>
    <col min="7460" max="7460" width="0" hidden="1" customWidth="1"/>
    <col min="7461" max="7461" width="3" customWidth="1"/>
    <col min="7462" max="7462" width="5" customWidth="1"/>
    <col min="7463" max="7463" width="0" hidden="1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7.85546875" customWidth="1"/>
    <col min="7692" max="7692" width="5.7109375" customWidth="1"/>
    <col min="7693" max="7693" width="5.85546875" customWidth="1"/>
    <col min="7694" max="7694" width="3.42578125" customWidth="1"/>
    <col min="7695" max="7697" width="0" hidden="1" customWidth="1"/>
    <col min="7698" max="7698" width="5.140625" bestFit="1" customWidth="1"/>
    <col min="7699" max="7699" width="0" hidden="1" customWidth="1"/>
    <col min="7700" max="7700" width="4.5703125" customWidth="1"/>
    <col min="7701" max="7701" width="0" hidden="1" customWidth="1"/>
    <col min="7702" max="7702" width="5.140625" customWidth="1"/>
    <col min="7703" max="7714" width="0" hidden="1" customWidth="1"/>
    <col min="7715" max="7715" width="11.85546875" customWidth="1"/>
    <col min="7716" max="7716" width="0" hidden="1" customWidth="1"/>
    <col min="7717" max="7717" width="3" customWidth="1"/>
    <col min="7718" max="7718" width="5" customWidth="1"/>
    <col min="7719" max="7719" width="0" hidden="1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7.85546875" customWidth="1"/>
    <col min="7948" max="7948" width="5.7109375" customWidth="1"/>
    <col min="7949" max="7949" width="5.85546875" customWidth="1"/>
    <col min="7950" max="7950" width="3.42578125" customWidth="1"/>
    <col min="7951" max="7953" width="0" hidden="1" customWidth="1"/>
    <col min="7954" max="7954" width="5.140625" bestFit="1" customWidth="1"/>
    <col min="7955" max="7955" width="0" hidden="1" customWidth="1"/>
    <col min="7956" max="7956" width="4.5703125" customWidth="1"/>
    <col min="7957" max="7957" width="0" hidden="1" customWidth="1"/>
    <col min="7958" max="7958" width="5.140625" customWidth="1"/>
    <col min="7959" max="7970" width="0" hidden="1" customWidth="1"/>
    <col min="7971" max="7971" width="11.85546875" customWidth="1"/>
    <col min="7972" max="7972" width="0" hidden="1" customWidth="1"/>
    <col min="7973" max="7973" width="3" customWidth="1"/>
    <col min="7974" max="7974" width="5" customWidth="1"/>
    <col min="7975" max="7975" width="0" hidden="1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7.85546875" customWidth="1"/>
    <col min="8204" max="8204" width="5.7109375" customWidth="1"/>
    <col min="8205" max="8205" width="5.85546875" customWidth="1"/>
    <col min="8206" max="8206" width="3.42578125" customWidth="1"/>
    <col min="8207" max="8209" width="0" hidden="1" customWidth="1"/>
    <col min="8210" max="8210" width="5.140625" bestFit="1" customWidth="1"/>
    <col min="8211" max="8211" width="0" hidden="1" customWidth="1"/>
    <col min="8212" max="8212" width="4.5703125" customWidth="1"/>
    <col min="8213" max="8213" width="0" hidden="1" customWidth="1"/>
    <col min="8214" max="8214" width="5.140625" customWidth="1"/>
    <col min="8215" max="8226" width="0" hidden="1" customWidth="1"/>
    <col min="8227" max="8227" width="11.85546875" customWidth="1"/>
    <col min="8228" max="8228" width="0" hidden="1" customWidth="1"/>
    <col min="8229" max="8229" width="3" customWidth="1"/>
    <col min="8230" max="8230" width="5" customWidth="1"/>
    <col min="8231" max="8231" width="0" hidden="1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7.85546875" customWidth="1"/>
    <col min="8460" max="8460" width="5.7109375" customWidth="1"/>
    <col min="8461" max="8461" width="5.85546875" customWidth="1"/>
    <col min="8462" max="8462" width="3.42578125" customWidth="1"/>
    <col min="8463" max="8465" width="0" hidden="1" customWidth="1"/>
    <col min="8466" max="8466" width="5.140625" bestFit="1" customWidth="1"/>
    <col min="8467" max="8467" width="0" hidden="1" customWidth="1"/>
    <col min="8468" max="8468" width="4.5703125" customWidth="1"/>
    <col min="8469" max="8469" width="0" hidden="1" customWidth="1"/>
    <col min="8470" max="8470" width="5.140625" customWidth="1"/>
    <col min="8471" max="8482" width="0" hidden="1" customWidth="1"/>
    <col min="8483" max="8483" width="11.85546875" customWidth="1"/>
    <col min="8484" max="8484" width="0" hidden="1" customWidth="1"/>
    <col min="8485" max="8485" width="3" customWidth="1"/>
    <col min="8486" max="8486" width="5" customWidth="1"/>
    <col min="8487" max="8487" width="0" hidden="1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7.85546875" customWidth="1"/>
    <col min="8716" max="8716" width="5.7109375" customWidth="1"/>
    <col min="8717" max="8717" width="5.85546875" customWidth="1"/>
    <col min="8718" max="8718" width="3.42578125" customWidth="1"/>
    <col min="8719" max="8721" width="0" hidden="1" customWidth="1"/>
    <col min="8722" max="8722" width="5.140625" bestFit="1" customWidth="1"/>
    <col min="8723" max="8723" width="0" hidden="1" customWidth="1"/>
    <col min="8724" max="8724" width="4.5703125" customWidth="1"/>
    <col min="8725" max="8725" width="0" hidden="1" customWidth="1"/>
    <col min="8726" max="8726" width="5.140625" customWidth="1"/>
    <col min="8727" max="8738" width="0" hidden="1" customWidth="1"/>
    <col min="8739" max="8739" width="11.85546875" customWidth="1"/>
    <col min="8740" max="8740" width="0" hidden="1" customWidth="1"/>
    <col min="8741" max="8741" width="3" customWidth="1"/>
    <col min="8742" max="8742" width="5" customWidth="1"/>
    <col min="8743" max="8743" width="0" hidden="1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7.85546875" customWidth="1"/>
    <col min="8972" max="8972" width="5.7109375" customWidth="1"/>
    <col min="8973" max="8973" width="5.85546875" customWidth="1"/>
    <col min="8974" max="8974" width="3.42578125" customWidth="1"/>
    <col min="8975" max="8977" width="0" hidden="1" customWidth="1"/>
    <col min="8978" max="8978" width="5.140625" bestFit="1" customWidth="1"/>
    <col min="8979" max="8979" width="0" hidden="1" customWidth="1"/>
    <col min="8980" max="8980" width="4.5703125" customWidth="1"/>
    <col min="8981" max="8981" width="0" hidden="1" customWidth="1"/>
    <col min="8982" max="8982" width="5.140625" customWidth="1"/>
    <col min="8983" max="8994" width="0" hidden="1" customWidth="1"/>
    <col min="8995" max="8995" width="11.85546875" customWidth="1"/>
    <col min="8996" max="8996" width="0" hidden="1" customWidth="1"/>
    <col min="8997" max="8997" width="3" customWidth="1"/>
    <col min="8998" max="8998" width="5" customWidth="1"/>
    <col min="8999" max="8999" width="0" hidden="1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7.85546875" customWidth="1"/>
    <col min="9228" max="9228" width="5.7109375" customWidth="1"/>
    <col min="9229" max="9229" width="5.85546875" customWidth="1"/>
    <col min="9230" max="9230" width="3.42578125" customWidth="1"/>
    <col min="9231" max="9233" width="0" hidden="1" customWidth="1"/>
    <col min="9234" max="9234" width="5.140625" bestFit="1" customWidth="1"/>
    <col min="9235" max="9235" width="0" hidden="1" customWidth="1"/>
    <col min="9236" max="9236" width="4.5703125" customWidth="1"/>
    <col min="9237" max="9237" width="0" hidden="1" customWidth="1"/>
    <col min="9238" max="9238" width="5.140625" customWidth="1"/>
    <col min="9239" max="9250" width="0" hidden="1" customWidth="1"/>
    <col min="9251" max="9251" width="11.85546875" customWidth="1"/>
    <col min="9252" max="9252" width="0" hidden="1" customWidth="1"/>
    <col min="9253" max="9253" width="3" customWidth="1"/>
    <col min="9254" max="9254" width="5" customWidth="1"/>
    <col min="9255" max="9255" width="0" hidden="1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7.85546875" customWidth="1"/>
    <col min="9484" max="9484" width="5.7109375" customWidth="1"/>
    <col min="9485" max="9485" width="5.85546875" customWidth="1"/>
    <col min="9486" max="9486" width="3.42578125" customWidth="1"/>
    <col min="9487" max="9489" width="0" hidden="1" customWidth="1"/>
    <col min="9490" max="9490" width="5.140625" bestFit="1" customWidth="1"/>
    <col min="9491" max="9491" width="0" hidden="1" customWidth="1"/>
    <col min="9492" max="9492" width="4.5703125" customWidth="1"/>
    <col min="9493" max="9493" width="0" hidden="1" customWidth="1"/>
    <col min="9494" max="9494" width="5.140625" customWidth="1"/>
    <col min="9495" max="9506" width="0" hidden="1" customWidth="1"/>
    <col min="9507" max="9507" width="11.85546875" customWidth="1"/>
    <col min="9508" max="9508" width="0" hidden="1" customWidth="1"/>
    <col min="9509" max="9509" width="3" customWidth="1"/>
    <col min="9510" max="9510" width="5" customWidth="1"/>
    <col min="9511" max="9511" width="0" hidden="1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7.85546875" customWidth="1"/>
    <col min="9740" max="9740" width="5.7109375" customWidth="1"/>
    <col min="9741" max="9741" width="5.85546875" customWidth="1"/>
    <col min="9742" max="9742" width="3.42578125" customWidth="1"/>
    <col min="9743" max="9745" width="0" hidden="1" customWidth="1"/>
    <col min="9746" max="9746" width="5.140625" bestFit="1" customWidth="1"/>
    <col min="9747" max="9747" width="0" hidden="1" customWidth="1"/>
    <col min="9748" max="9748" width="4.5703125" customWidth="1"/>
    <col min="9749" max="9749" width="0" hidden="1" customWidth="1"/>
    <col min="9750" max="9750" width="5.140625" customWidth="1"/>
    <col min="9751" max="9762" width="0" hidden="1" customWidth="1"/>
    <col min="9763" max="9763" width="11.85546875" customWidth="1"/>
    <col min="9764" max="9764" width="0" hidden="1" customWidth="1"/>
    <col min="9765" max="9765" width="3" customWidth="1"/>
    <col min="9766" max="9766" width="5" customWidth="1"/>
    <col min="9767" max="9767" width="0" hidden="1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7.85546875" customWidth="1"/>
    <col min="9996" max="9996" width="5.7109375" customWidth="1"/>
    <col min="9997" max="9997" width="5.85546875" customWidth="1"/>
    <col min="9998" max="9998" width="3.42578125" customWidth="1"/>
    <col min="9999" max="10001" width="0" hidden="1" customWidth="1"/>
    <col min="10002" max="10002" width="5.140625" bestFit="1" customWidth="1"/>
    <col min="10003" max="10003" width="0" hidden="1" customWidth="1"/>
    <col min="10004" max="10004" width="4.5703125" customWidth="1"/>
    <col min="10005" max="10005" width="0" hidden="1" customWidth="1"/>
    <col min="10006" max="10006" width="5.140625" customWidth="1"/>
    <col min="10007" max="10018" width="0" hidden="1" customWidth="1"/>
    <col min="10019" max="10019" width="11.85546875" customWidth="1"/>
    <col min="10020" max="10020" width="0" hidden="1" customWidth="1"/>
    <col min="10021" max="10021" width="3" customWidth="1"/>
    <col min="10022" max="10022" width="5" customWidth="1"/>
    <col min="10023" max="10023" width="0" hidden="1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7.85546875" customWidth="1"/>
    <col min="10252" max="10252" width="5.7109375" customWidth="1"/>
    <col min="10253" max="10253" width="5.85546875" customWidth="1"/>
    <col min="10254" max="10254" width="3.42578125" customWidth="1"/>
    <col min="10255" max="10257" width="0" hidden="1" customWidth="1"/>
    <col min="10258" max="10258" width="5.140625" bestFit="1" customWidth="1"/>
    <col min="10259" max="10259" width="0" hidden="1" customWidth="1"/>
    <col min="10260" max="10260" width="4.5703125" customWidth="1"/>
    <col min="10261" max="10261" width="0" hidden="1" customWidth="1"/>
    <col min="10262" max="10262" width="5.140625" customWidth="1"/>
    <col min="10263" max="10274" width="0" hidden="1" customWidth="1"/>
    <col min="10275" max="10275" width="11.85546875" customWidth="1"/>
    <col min="10276" max="10276" width="0" hidden="1" customWidth="1"/>
    <col min="10277" max="10277" width="3" customWidth="1"/>
    <col min="10278" max="10278" width="5" customWidth="1"/>
    <col min="10279" max="10279" width="0" hidden="1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7.85546875" customWidth="1"/>
    <col min="10508" max="10508" width="5.7109375" customWidth="1"/>
    <col min="10509" max="10509" width="5.85546875" customWidth="1"/>
    <col min="10510" max="10510" width="3.42578125" customWidth="1"/>
    <col min="10511" max="10513" width="0" hidden="1" customWidth="1"/>
    <col min="10514" max="10514" width="5.140625" bestFit="1" customWidth="1"/>
    <col min="10515" max="10515" width="0" hidden="1" customWidth="1"/>
    <col min="10516" max="10516" width="4.5703125" customWidth="1"/>
    <col min="10517" max="10517" width="0" hidden="1" customWidth="1"/>
    <col min="10518" max="10518" width="5.140625" customWidth="1"/>
    <col min="10519" max="10530" width="0" hidden="1" customWidth="1"/>
    <col min="10531" max="10531" width="11.85546875" customWidth="1"/>
    <col min="10532" max="10532" width="0" hidden="1" customWidth="1"/>
    <col min="10533" max="10533" width="3" customWidth="1"/>
    <col min="10534" max="10534" width="5" customWidth="1"/>
    <col min="10535" max="10535" width="0" hidden="1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7.85546875" customWidth="1"/>
    <col min="10764" max="10764" width="5.7109375" customWidth="1"/>
    <col min="10765" max="10765" width="5.85546875" customWidth="1"/>
    <col min="10766" max="10766" width="3.42578125" customWidth="1"/>
    <col min="10767" max="10769" width="0" hidden="1" customWidth="1"/>
    <col min="10770" max="10770" width="5.140625" bestFit="1" customWidth="1"/>
    <col min="10771" max="10771" width="0" hidden="1" customWidth="1"/>
    <col min="10772" max="10772" width="4.5703125" customWidth="1"/>
    <col min="10773" max="10773" width="0" hidden="1" customWidth="1"/>
    <col min="10774" max="10774" width="5.140625" customWidth="1"/>
    <col min="10775" max="10786" width="0" hidden="1" customWidth="1"/>
    <col min="10787" max="10787" width="11.85546875" customWidth="1"/>
    <col min="10788" max="10788" width="0" hidden="1" customWidth="1"/>
    <col min="10789" max="10789" width="3" customWidth="1"/>
    <col min="10790" max="10790" width="5" customWidth="1"/>
    <col min="10791" max="10791" width="0" hidden="1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7.85546875" customWidth="1"/>
    <col min="11020" max="11020" width="5.7109375" customWidth="1"/>
    <col min="11021" max="11021" width="5.85546875" customWidth="1"/>
    <col min="11022" max="11022" width="3.42578125" customWidth="1"/>
    <col min="11023" max="11025" width="0" hidden="1" customWidth="1"/>
    <col min="11026" max="11026" width="5.140625" bestFit="1" customWidth="1"/>
    <col min="11027" max="11027" width="0" hidden="1" customWidth="1"/>
    <col min="11028" max="11028" width="4.5703125" customWidth="1"/>
    <col min="11029" max="11029" width="0" hidden="1" customWidth="1"/>
    <col min="11030" max="11030" width="5.140625" customWidth="1"/>
    <col min="11031" max="11042" width="0" hidden="1" customWidth="1"/>
    <col min="11043" max="11043" width="11.85546875" customWidth="1"/>
    <col min="11044" max="11044" width="0" hidden="1" customWidth="1"/>
    <col min="11045" max="11045" width="3" customWidth="1"/>
    <col min="11046" max="11046" width="5" customWidth="1"/>
    <col min="11047" max="11047" width="0" hidden="1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7.85546875" customWidth="1"/>
    <col min="11276" max="11276" width="5.7109375" customWidth="1"/>
    <col min="11277" max="11277" width="5.85546875" customWidth="1"/>
    <col min="11278" max="11278" width="3.42578125" customWidth="1"/>
    <col min="11279" max="11281" width="0" hidden="1" customWidth="1"/>
    <col min="11282" max="11282" width="5.140625" bestFit="1" customWidth="1"/>
    <col min="11283" max="11283" width="0" hidden="1" customWidth="1"/>
    <col min="11284" max="11284" width="4.5703125" customWidth="1"/>
    <col min="11285" max="11285" width="0" hidden="1" customWidth="1"/>
    <col min="11286" max="11286" width="5.140625" customWidth="1"/>
    <col min="11287" max="11298" width="0" hidden="1" customWidth="1"/>
    <col min="11299" max="11299" width="11.85546875" customWidth="1"/>
    <col min="11300" max="11300" width="0" hidden="1" customWidth="1"/>
    <col min="11301" max="11301" width="3" customWidth="1"/>
    <col min="11302" max="11302" width="5" customWidth="1"/>
    <col min="11303" max="11303" width="0" hidden="1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7.85546875" customWidth="1"/>
    <col min="11532" max="11532" width="5.7109375" customWidth="1"/>
    <col min="11533" max="11533" width="5.85546875" customWidth="1"/>
    <col min="11534" max="11534" width="3.42578125" customWidth="1"/>
    <col min="11535" max="11537" width="0" hidden="1" customWidth="1"/>
    <col min="11538" max="11538" width="5.140625" bestFit="1" customWidth="1"/>
    <col min="11539" max="11539" width="0" hidden="1" customWidth="1"/>
    <col min="11540" max="11540" width="4.5703125" customWidth="1"/>
    <col min="11541" max="11541" width="0" hidden="1" customWidth="1"/>
    <col min="11542" max="11542" width="5.140625" customWidth="1"/>
    <col min="11543" max="11554" width="0" hidden="1" customWidth="1"/>
    <col min="11555" max="11555" width="11.85546875" customWidth="1"/>
    <col min="11556" max="11556" width="0" hidden="1" customWidth="1"/>
    <col min="11557" max="11557" width="3" customWidth="1"/>
    <col min="11558" max="11558" width="5" customWidth="1"/>
    <col min="11559" max="11559" width="0" hidden="1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7.85546875" customWidth="1"/>
    <col min="11788" max="11788" width="5.7109375" customWidth="1"/>
    <col min="11789" max="11789" width="5.85546875" customWidth="1"/>
    <col min="11790" max="11790" width="3.42578125" customWidth="1"/>
    <col min="11791" max="11793" width="0" hidden="1" customWidth="1"/>
    <col min="11794" max="11794" width="5.140625" bestFit="1" customWidth="1"/>
    <col min="11795" max="11795" width="0" hidden="1" customWidth="1"/>
    <col min="11796" max="11796" width="4.5703125" customWidth="1"/>
    <col min="11797" max="11797" width="0" hidden="1" customWidth="1"/>
    <col min="11798" max="11798" width="5.140625" customWidth="1"/>
    <col min="11799" max="11810" width="0" hidden="1" customWidth="1"/>
    <col min="11811" max="11811" width="11.85546875" customWidth="1"/>
    <col min="11812" max="11812" width="0" hidden="1" customWidth="1"/>
    <col min="11813" max="11813" width="3" customWidth="1"/>
    <col min="11814" max="11814" width="5" customWidth="1"/>
    <col min="11815" max="11815" width="0" hidden="1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7.85546875" customWidth="1"/>
    <col min="12044" max="12044" width="5.7109375" customWidth="1"/>
    <col min="12045" max="12045" width="5.85546875" customWidth="1"/>
    <col min="12046" max="12046" width="3.42578125" customWidth="1"/>
    <col min="12047" max="12049" width="0" hidden="1" customWidth="1"/>
    <col min="12050" max="12050" width="5.140625" bestFit="1" customWidth="1"/>
    <col min="12051" max="12051" width="0" hidden="1" customWidth="1"/>
    <col min="12052" max="12052" width="4.5703125" customWidth="1"/>
    <col min="12053" max="12053" width="0" hidden="1" customWidth="1"/>
    <col min="12054" max="12054" width="5.140625" customWidth="1"/>
    <col min="12055" max="12066" width="0" hidden="1" customWidth="1"/>
    <col min="12067" max="12067" width="11.85546875" customWidth="1"/>
    <col min="12068" max="12068" width="0" hidden="1" customWidth="1"/>
    <col min="12069" max="12069" width="3" customWidth="1"/>
    <col min="12070" max="12070" width="5" customWidth="1"/>
    <col min="12071" max="12071" width="0" hidden="1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7.85546875" customWidth="1"/>
    <col min="12300" max="12300" width="5.7109375" customWidth="1"/>
    <col min="12301" max="12301" width="5.85546875" customWidth="1"/>
    <col min="12302" max="12302" width="3.42578125" customWidth="1"/>
    <col min="12303" max="12305" width="0" hidden="1" customWidth="1"/>
    <col min="12306" max="12306" width="5.140625" bestFit="1" customWidth="1"/>
    <col min="12307" max="12307" width="0" hidden="1" customWidth="1"/>
    <col min="12308" max="12308" width="4.5703125" customWidth="1"/>
    <col min="12309" max="12309" width="0" hidden="1" customWidth="1"/>
    <col min="12310" max="12310" width="5.140625" customWidth="1"/>
    <col min="12311" max="12322" width="0" hidden="1" customWidth="1"/>
    <col min="12323" max="12323" width="11.85546875" customWidth="1"/>
    <col min="12324" max="12324" width="0" hidden="1" customWidth="1"/>
    <col min="12325" max="12325" width="3" customWidth="1"/>
    <col min="12326" max="12326" width="5" customWidth="1"/>
    <col min="12327" max="12327" width="0" hidden="1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7.85546875" customWidth="1"/>
    <col min="12556" max="12556" width="5.7109375" customWidth="1"/>
    <col min="12557" max="12557" width="5.85546875" customWidth="1"/>
    <col min="12558" max="12558" width="3.42578125" customWidth="1"/>
    <col min="12559" max="12561" width="0" hidden="1" customWidth="1"/>
    <col min="12562" max="12562" width="5.140625" bestFit="1" customWidth="1"/>
    <col min="12563" max="12563" width="0" hidden="1" customWidth="1"/>
    <col min="12564" max="12564" width="4.5703125" customWidth="1"/>
    <col min="12565" max="12565" width="0" hidden="1" customWidth="1"/>
    <col min="12566" max="12566" width="5.140625" customWidth="1"/>
    <col min="12567" max="12578" width="0" hidden="1" customWidth="1"/>
    <col min="12579" max="12579" width="11.85546875" customWidth="1"/>
    <col min="12580" max="12580" width="0" hidden="1" customWidth="1"/>
    <col min="12581" max="12581" width="3" customWidth="1"/>
    <col min="12582" max="12582" width="5" customWidth="1"/>
    <col min="12583" max="12583" width="0" hidden="1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7.85546875" customWidth="1"/>
    <col min="12812" max="12812" width="5.7109375" customWidth="1"/>
    <col min="12813" max="12813" width="5.85546875" customWidth="1"/>
    <col min="12814" max="12814" width="3.42578125" customWidth="1"/>
    <col min="12815" max="12817" width="0" hidden="1" customWidth="1"/>
    <col min="12818" max="12818" width="5.140625" bestFit="1" customWidth="1"/>
    <col min="12819" max="12819" width="0" hidden="1" customWidth="1"/>
    <col min="12820" max="12820" width="4.5703125" customWidth="1"/>
    <col min="12821" max="12821" width="0" hidden="1" customWidth="1"/>
    <col min="12822" max="12822" width="5.140625" customWidth="1"/>
    <col min="12823" max="12834" width="0" hidden="1" customWidth="1"/>
    <col min="12835" max="12835" width="11.85546875" customWidth="1"/>
    <col min="12836" max="12836" width="0" hidden="1" customWidth="1"/>
    <col min="12837" max="12837" width="3" customWidth="1"/>
    <col min="12838" max="12838" width="5" customWidth="1"/>
    <col min="12839" max="12839" width="0" hidden="1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7.85546875" customWidth="1"/>
    <col min="13068" max="13068" width="5.7109375" customWidth="1"/>
    <col min="13069" max="13069" width="5.85546875" customWidth="1"/>
    <col min="13070" max="13070" width="3.42578125" customWidth="1"/>
    <col min="13071" max="13073" width="0" hidden="1" customWidth="1"/>
    <col min="13074" max="13074" width="5.140625" bestFit="1" customWidth="1"/>
    <col min="13075" max="13075" width="0" hidden="1" customWidth="1"/>
    <col min="13076" max="13076" width="4.5703125" customWidth="1"/>
    <col min="13077" max="13077" width="0" hidden="1" customWidth="1"/>
    <col min="13078" max="13078" width="5.140625" customWidth="1"/>
    <col min="13079" max="13090" width="0" hidden="1" customWidth="1"/>
    <col min="13091" max="13091" width="11.85546875" customWidth="1"/>
    <col min="13092" max="13092" width="0" hidden="1" customWidth="1"/>
    <col min="13093" max="13093" width="3" customWidth="1"/>
    <col min="13094" max="13094" width="5" customWidth="1"/>
    <col min="13095" max="13095" width="0" hidden="1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7.85546875" customWidth="1"/>
    <col min="13324" max="13324" width="5.7109375" customWidth="1"/>
    <col min="13325" max="13325" width="5.85546875" customWidth="1"/>
    <col min="13326" max="13326" width="3.42578125" customWidth="1"/>
    <col min="13327" max="13329" width="0" hidden="1" customWidth="1"/>
    <col min="13330" max="13330" width="5.140625" bestFit="1" customWidth="1"/>
    <col min="13331" max="13331" width="0" hidden="1" customWidth="1"/>
    <col min="13332" max="13332" width="4.5703125" customWidth="1"/>
    <col min="13333" max="13333" width="0" hidden="1" customWidth="1"/>
    <col min="13334" max="13334" width="5.140625" customWidth="1"/>
    <col min="13335" max="13346" width="0" hidden="1" customWidth="1"/>
    <col min="13347" max="13347" width="11.85546875" customWidth="1"/>
    <col min="13348" max="13348" width="0" hidden="1" customWidth="1"/>
    <col min="13349" max="13349" width="3" customWidth="1"/>
    <col min="13350" max="13350" width="5" customWidth="1"/>
    <col min="13351" max="13351" width="0" hidden="1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7.85546875" customWidth="1"/>
    <col min="13580" max="13580" width="5.7109375" customWidth="1"/>
    <col min="13581" max="13581" width="5.85546875" customWidth="1"/>
    <col min="13582" max="13582" width="3.42578125" customWidth="1"/>
    <col min="13583" max="13585" width="0" hidden="1" customWidth="1"/>
    <col min="13586" max="13586" width="5.140625" bestFit="1" customWidth="1"/>
    <col min="13587" max="13587" width="0" hidden="1" customWidth="1"/>
    <col min="13588" max="13588" width="4.5703125" customWidth="1"/>
    <col min="13589" max="13589" width="0" hidden="1" customWidth="1"/>
    <col min="13590" max="13590" width="5.140625" customWidth="1"/>
    <col min="13591" max="13602" width="0" hidden="1" customWidth="1"/>
    <col min="13603" max="13603" width="11.85546875" customWidth="1"/>
    <col min="13604" max="13604" width="0" hidden="1" customWidth="1"/>
    <col min="13605" max="13605" width="3" customWidth="1"/>
    <col min="13606" max="13606" width="5" customWidth="1"/>
    <col min="13607" max="13607" width="0" hidden="1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7.85546875" customWidth="1"/>
    <col min="13836" max="13836" width="5.7109375" customWidth="1"/>
    <col min="13837" max="13837" width="5.85546875" customWidth="1"/>
    <col min="13838" max="13838" width="3.42578125" customWidth="1"/>
    <col min="13839" max="13841" width="0" hidden="1" customWidth="1"/>
    <col min="13842" max="13842" width="5.140625" bestFit="1" customWidth="1"/>
    <col min="13843" max="13843" width="0" hidden="1" customWidth="1"/>
    <col min="13844" max="13844" width="4.5703125" customWidth="1"/>
    <col min="13845" max="13845" width="0" hidden="1" customWidth="1"/>
    <col min="13846" max="13846" width="5.140625" customWidth="1"/>
    <col min="13847" max="13858" width="0" hidden="1" customWidth="1"/>
    <col min="13859" max="13859" width="11.85546875" customWidth="1"/>
    <col min="13860" max="13860" width="0" hidden="1" customWidth="1"/>
    <col min="13861" max="13861" width="3" customWidth="1"/>
    <col min="13862" max="13862" width="5" customWidth="1"/>
    <col min="13863" max="13863" width="0" hidden="1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7.85546875" customWidth="1"/>
    <col min="14092" max="14092" width="5.7109375" customWidth="1"/>
    <col min="14093" max="14093" width="5.85546875" customWidth="1"/>
    <col min="14094" max="14094" width="3.42578125" customWidth="1"/>
    <col min="14095" max="14097" width="0" hidden="1" customWidth="1"/>
    <col min="14098" max="14098" width="5.140625" bestFit="1" customWidth="1"/>
    <col min="14099" max="14099" width="0" hidden="1" customWidth="1"/>
    <col min="14100" max="14100" width="4.5703125" customWidth="1"/>
    <col min="14101" max="14101" width="0" hidden="1" customWidth="1"/>
    <col min="14102" max="14102" width="5.140625" customWidth="1"/>
    <col min="14103" max="14114" width="0" hidden="1" customWidth="1"/>
    <col min="14115" max="14115" width="11.85546875" customWidth="1"/>
    <col min="14116" max="14116" width="0" hidden="1" customWidth="1"/>
    <col min="14117" max="14117" width="3" customWidth="1"/>
    <col min="14118" max="14118" width="5" customWidth="1"/>
    <col min="14119" max="14119" width="0" hidden="1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7.85546875" customWidth="1"/>
    <col min="14348" max="14348" width="5.7109375" customWidth="1"/>
    <col min="14349" max="14349" width="5.85546875" customWidth="1"/>
    <col min="14350" max="14350" width="3.42578125" customWidth="1"/>
    <col min="14351" max="14353" width="0" hidden="1" customWidth="1"/>
    <col min="14354" max="14354" width="5.140625" bestFit="1" customWidth="1"/>
    <col min="14355" max="14355" width="0" hidden="1" customWidth="1"/>
    <col min="14356" max="14356" width="4.5703125" customWidth="1"/>
    <col min="14357" max="14357" width="0" hidden="1" customWidth="1"/>
    <col min="14358" max="14358" width="5.140625" customWidth="1"/>
    <col min="14359" max="14370" width="0" hidden="1" customWidth="1"/>
    <col min="14371" max="14371" width="11.85546875" customWidth="1"/>
    <col min="14372" max="14372" width="0" hidden="1" customWidth="1"/>
    <col min="14373" max="14373" width="3" customWidth="1"/>
    <col min="14374" max="14374" width="5" customWidth="1"/>
    <col min="14375" max="14375" width="0" hidden="1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7.85546875" customWidth="1"/>
    <col min="14604" max="14604" width="5.7109375" customWidth="1"/>
    <col min="14605" max="14605" width="5.85546875" customWidth="1"/>
    <col min="14606" max="14606" width="3.42578125" customWidth="1"/>
    <col min="14607" max="14609" width="0" hidden="1" customWidth="1"/>
    <col min="14610" max="14610" width="5.140625" bestFit="1" customWidth="1"/>
    <col min="14611" max="14611" width="0" hidden="1" customWidth="1"/>
    <col min="14612" max="14612" width="4.5703125" customWidth="1"/>
    <col min="14613" max="14613" width="0" hidden="1" customWidth="1"/>
    <col min="14614" max="14614" width="5.140625" customWidth="1"/>
    <col min="14615" max="14626" width="0" hidden="1" customWidth="1"/>
    <col min="14627" max="14627" width="11.85546875" customWidth="1"/>
    <col min="14628" max="14628" width="0" hidden="1" customWidth="1"/>
    <col min="14629" max="14629" width="3" customWidth="1"/>
    <col min="14630" max="14630" width="5" customWidth="1"/>
    <col min="14631" max="14631" width="0" hidden="1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7.85546875" customWidth="1"/>
    <col min="14860" max="14860" width="5.7109375" customWidth="1"/>
    <col min="14861" max="14861" width="5.85546875" customWidth="1"/>
    <col min="14862" max="14862" width="3.42578125" customWidth="1"/>
    <col min="14863" max="14865" width="0" hidden="1" customWidth="1"/>
    <col min="14866" max="14866" width="5.140625" bestFit="1" customWidth="1"/>
    <col min="14867" max="14867" width="0" hidden="1" customWidth="1"/>
    <col min="14868" max="14868" width="4.5703125" customWidth="1"/>
    <col min="14869" max="14869" width="0" hidden="1" customWidth="1"/>
    <col min="14870" max="14870" width="5.140625" customWidth="1"/>
    <col min="14871" max="14882" width="0" hidden="1" customWidth="1"/>
    <col min="14883" max="14883" width="11.85546875" customWidth="1"/>
    <col min="14884" max="14884" width="0" hidden="1" customWidth="1"/>
    <col min="14885" max="14885" width="3" customWidth="1"/>
    <col min="14886" max="14886" width="5" customWidth="1"/>
    <col min="14887" max="14887" width="0" hidden="1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7.85546875" customWidth="1"/>
    <col min="15116" max="15116" width="5.7109375" customWidth="1"/>
    <col min="15117" max="15117" width="5.85546875" customWidth="1"/>
    <col min="15118" max="15118" width="3.42578125" customWidth="1"/>
    <col min="15119" max="15121" width="0" hidden="1" customWidth="1"/>
    <col min="15122" max="15122" width="5.140625" bestFit="1" customWidth="1"/>
    <col min="15123" max="15123" width="0" hidden="1" customWidth="1"/>
    <col min="15124" max="15124" width="4.5703125" customWidth="1"/>
    <col min="15125" max="15125" width="0" hidden="1" customWidth="1"/>
    <col min="15126" max="15126" width="5.140625" customWidth="1"/>
    <col min="15127" max="15138" width="0" hidden="1" customWidth="1"/>
    <col min="15139" max="15139" width="11.85546875" customWidth="1"/>
    <col min="15140" max="15140" width="0" hidden="1" customWidth="1"/>
    <col min="15141" max="15141" width="3" customWidth="1"/>
    <col min="15142" max="15142" width="5" customWidth="1"/>
    <col min="15143" max="15143" width="0" hidden="1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7.85546875" customWidth="1"/>
    <col min="15372" max="15372" width="5.7109375" customWidth="1"/>
    <col min="15373" max="15373" width="5.85546875" customWidth="1"/>
    <col min="15374" max="15374" width="3.42578125" customWidth="1"/>
    <col min="15375" max="15377" width="0" hidden="1" customWidth="1"/>
    <col min="15378" max="15378" width="5.140625" bestFit="1" customWidth="1"/>
    <col min="15379" max="15379" width="0" hidden="1" customWidth="1"/>
    <col min="15380" max="15380" width="4.5703125" customWidth="1"/>
    <col min="15381" max="15381" width="0" hidden="1" customWidth="1"/>
    <col min="15382" max="15382" width="5.140625" customWidth="1"/>
    <col min="15383" max="15394" width="0" hidden="1" customWidth="1"/>
    <col min="15395" max="15395" width="11.85546875" customWidth="1"/>
    <col min="15396" max="15396" width="0" hidden="1" customWidth="1"/>
    <col min="15397" max="15397" width="3" customWidth="1"/>
    <col min="15398" max="15398" width="5" customWidth="1"/>
    <col min="15399" max="15399" width="0" hidden="1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7.85546875" customWidth="1"/>
    <col min="15628" max="15628" width="5.7109375" customWidth="1"/>
    <col min="15629" max="15629" width="5.85546875" customWidth="1"/>
    <col min="15630" max="15630" width="3.42578125" customWidth="1"/>
    <col min="15631" max="15633" width="0" hidden="1" customWidth="1"/>
    <col min="15634" max="15634" width="5.140625" bestFit="1" customWidth="1"/>
    <col min="15635" max="15635" width="0" hidden="1" customWidth="1"/>
    <col min="15636" max="15636" width="4.5703125" customWidth="1"/>
    <col min="15637" max="15637" width="0" hidden="1" customWidth="1"/>
    <col min="15638" max="15638" width="5.140625" customWidth="1"/>
    <col min="15639" max="15650" width="0" hidden="1" customWidth="1"/>
    <col min="15651" max="15651" width="11.85546875" customWidth="1"/>
    <col min="15652" max="15652" width="0" hidden="1" customWidth="1"/>
    <col min="15653" max="15653" width="3" customWidth="1"/>
    <col min="15654" max="15654" width="5" customWidth="1"/>
    <col min="15655" max="15655" width="0" hidden="1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7.85546875" customWidth="1"/>
    <col min="15884" max="15884" width="5.7109375" customWidth="1"/>
    <col min="15885" max="15885" width="5.85546875" customWidth="1"/>
    <col min="15886" max="15886" width="3.42578125" customWidth="1"/>
    <col min="15887" max="15889" width="0" hidden="1" customWidth="1"/>
    <col min="15890" max="15890" width="5.140625" bestFit="1" customWidth="1"/>
    <col min="15891" max="15891" width="0" hidden="1" customWidth="1"/>
    <col min="15892" max="15892" width="4.5703125" customWidth="1"/>
    <col min="15893" max="15893" width="0" hidden="1" customWidth="1"/>
    <col min="15894" max="15894" width="5.140625" customWidth="1"/>
    <col min="15895" max="15906" width="0" hidden="1" customWidth="1"/>
    <col min="15907" max="15907" width="11.85546875" customWidth="1"/>
    <col min="15908" max="15908" width="0" hidden="1" customWidth="1"/>
    <col min="15909" max="15909" width="3" customWidth="1"/>
    <col min="15910" max="15910" width="5" customWidth="1"/>
    <col min="15911" max="15911" width="0" hidden="1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7.85546875" customWidth="1"/>
    <col min="16140" max="16140" width="5.7109375" customWidth="1"/>
    <col min="16141" max="16141" width="5.85546875" customWidth="1"/>
    <col min="16142" max="16142" width="3.42578125" customWidth="1"/>
    <col min="16143" max="16145" width="0" hidden="1" customWidth="1"/>
    <col min="16146" max="16146" width="5.140625" bestFit="1" customWidth="1"/>
    <col min="16147" max="16147" width="0" hidden="1" customWidth="1"/>
    <col min="16148" max="16148" width="4.5703125" customWidth="1"/>
    <col min="16149" max="16149" width="0" hidden="1" customWidth="1"/>
    <col min="16150" max="16150" width="5.140625" customWidth="1"/>
    <col min="16151" max="16162" width="0" hidden="1" customWidth="1"/>
    <col min="16163" max="16163" width="11.85546875" customWidth="1"/>
    <col min="16164" max="16164" width="0" hidden="1" customWidth="1"/>
    <col min="16165" max="16165" width="3" customWidth="1"/>
    <col min="16166" max="16166" width="5" customWidth="1"/>
    <col min="16167" max="16167" width="0" hidden="1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194" customFormat="1" ht="151.5" customHeight="1" thickBot="1" x14ac:dyDescent="0.25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193"/>
      <c r="AR1" s="193"/>
    </row>
    <row r="2" spans="1:45" s="194" customFormat="1" ht="13.5" thickTop="1" x14ac:dyDescent="0.2">
      <c r="A2" s="195" t="s">
        <v>1</v>
      </c>
      <c r="B2" s="195"/>
      <c r="C2" s="195"/>
      <c r="D2" s="195"/>
      <c r="E2" s="195"/>
      <c r="F2" s="195"/>
      <c r="J2" s="196"/>
      <c r="K2" s="196"/>
      <c r="L2" s="196"/>
      <c r="M2" s="196"/>
      <c r="N2" s="197"/>
      <c r="O2" s="197"/>
      <c r="P2" s="198"/>
      <c r="Q2" s="199"/>
      <c r="R2" s="200"/>
      <c r="S2" s="199"/>
      <c r="U2" s="199"/>
      <c r="V2" s="200"/>
      <c r="W2" s="199"/>
      <c r="Y2" s="199"/>
      <c r="AA2" s="199"/>
      <c r="AC2" s="199"/>
      <c r="AH2" s="201"/>
      <c r="AI2" s="201"/>
      <c r="AK2" s="202"/>
      <c r="AL2" s="203"/>
      <c r="AM2" s="204"/>
      <c r="AN2" s="205"/>
      <c r="AO2" s="206"/>
      <c r="AP2" s="205" t="s">
        <v>2</v>
      </c>
      <c r="AQ2" s="207"/>
      <c r="AR2" s="208"/>
    </row>
    <row r="3" spans="1:45" s="194" customFormat="1" ht="87" customHeight="1" thickBot="1" x14ac:dyDescent="0.3">
      <c r="A3" s="381" t="s">
        <v>246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209"/>
      <c r="AQ3" s="210"/>
      <c r="AR3" s="210"/>
    </row>
    <row r="4" spans="1:45" s="194" customFormat="1" ht="17.25" customHeight="1" thickBot="1" x14ac:dyDescent="0.3">
      <c r="A4" s="382" t="s">
        <v>3</v>
      </c>
      <c r="B4" s="384" t="s">
        <v>4</v>
      </c>
      <c r="C4" s="386" t="s">
        <v>5</v>
      </c>
      <c r="D4" s="384" t="s">
        <v>6</v>
      </c>
      <c r="E4" s="388" t="s">
        <v>7</v>
      </c>
      <c r="F4" s="211"/>
      <c r="G4" s="390" t="s">
        <v>8</v>
      </c>
      <c r="H4" s="392" t="s">
        <v>9</v>
      </c>
      <c r="I4" s="394" t="s">
        <v>10</v>
      </c>
      <c r="J4" s="372" t="s">
        <v>11</v>
      </c>
      <c r="K4" s="374" t="s">
        <v>12</v>
      </c>
      <c r="L4" s="374" t="s">
        <v>13</v>
      </c>
      <c r="M4" s="376" t="s">
        <v>14</v>
      </c>
      <c r="N4" s="376" t="s">
        <v>15</v>
      </c>
      <c r="O4" s="378" t="s">
        <v>16</v>
      </c>
      <c r="P4" s="396" t="s">
        <v>17</v>
      </c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8"/>
      <c r="AP4" s="399" t="s">
        <v>18</v>
      </c>
      <c r="AQ4" s="210"/>
      <c r="AR4" s="210" t="s">
        <v>19</v>
      </c>
      <c r="AS4" s="194" t="s">
        <v>20</v>
      </c>
    </row>
    <row r="5" spans="1:45" ht="103.5" customHeight="1" thickBot="1" x14ac:dyDescent="0.3">
      <c r="A5" s="383"/>
      <c r="B5" s="385"/>
      <c r="C5" s="387"/>
      <c r="D5" s="385"/>
      <c r="E5" s="389"/>
      <c r="F5" s="212" t="s">
        <v>21</v>
      </c>
      <c r="G5" s="391"/>
      <c r="H5" s="393"/>
      <c r="I5" s="395"/>
      <c r="J5" s="373"/>
      <c r="K5" s="375"/>
      <c r="L5" s="375"/>
      <c r="M5" s="377"/>
      <c r="N5" s="377"/>
      <c r="O5" s="379"/>
      <c r="P5" s="213" t="s">
        <v>22</v>
      </c>
      <c r="Q5" s="214" t="s">
        <v>23</v>
      </c>
      <c r="R5" s="215" t="s">
        <v>24</v>
      </c>
      <c r="S5" s="214" t="s">
        <v>23</v>
      </c>
      <c r="T5" s="216" t="s">
        <v>25</v>
      </c>
      <c r="U5" s="214" t="s">
        <v>23</v>
      </c>
      <c r="V5" s="216" t="s">
        <v>146</v>
      </c>
      <c r="W5" s="214" t="s">
        <v>23</v>
      </c>
      <c r="X5" s="216" t="s">
        <v>27</v>
      </c>
      <c r="Y5" s="214" t="s">
        <v>23</v>
      </c>
      <c r="Z5" s="216" t="s">
        <v>28</v>
      </c>
      <c r="AA5" s="214" t="s">
        <v>23</v>
      </c>
      <c r="AB5" s="216" t="s">
        <v>29</v>
      </c>
      <c r="AC5" s="214" t="s">
        <v>23</v>
      </c>
      <c r="AD5" s="216" t="s">
        <v>30</v>
      </c>
      <c r="AE5" s="217" t="s">
        <v>31</v>
      </c>
      <c r="AF5" s="218" t="s">
        <v>32</v>
      </c>
      <c r="AG5" s="218" t="s">
        <v>33</v>
      </c>
      <c r="AH5" s="219" t="s">
        <v>34</v>
      </c>
      <c r="AI5" s="220" t="s">
        <v>17</v>
      </c>
      <c r="AJ5" s="221" t="s">
        <v>35</v>
      </c>
      <c r="AK5" s="222" t="s">
        <v>36</v>
      </c>
      <c r="AL5" s="223" t="s">
        <v>37</v>
      </c>
      <c r="AM5" s="224" t="s">
        <v>38</v>
      </c>
      <c r="AN5" s="217" t="s">
        <v>39</v>
      </c>
      <c r="AO5" s="225" t="s">
        <v>40</v>
      </c>
      <c r="AP5" s="400" t="s">
        <v>18</v>
      </c>
      <c r="AQ5" s="226" t="s">
        <v>41</v>
      </c>
      <c r="AR5" s="227">
        <v>4.1666666666666664E-2</v>
      </c>
      <c r="AS5" s="227">
        <v>4.1666666666666664E-2</v>
      </c>
    </row>
    <row r="6" spans="1:45" s="194" customFormat="1" ht="12.75" x14ac:dyDescent="0.2">
      <c r="A6" s="312">
        <v>1</v>
      </c>
      <c r="B6" s="313"/>
      <c r="C6" s="314"/>
      <c r="D6" s="315"/>
      <c r="E6" s="295" t="s">
        <v>108</v>
      </c>
      <c r="F6" s="233"/>
      <c r="G6" s="296"/>
      <c r="H6" s="295" t="s">
        <v>205</v>
      </c>
      <c r="I6" s="296"/>
      <c r="J6" s="295" t="s">
        <v>241</v>
      </c>
      <c r="K6" s="295">
        <v>1999</v>
      </c>
      <c r="L6" s="295" t="s">
        <v>111</v>
      </c>
      <c r="M6" s="316">
        <v>1</v>
      </c>
      <c r="N6" s="233" t="s">
        <v>20</v>
      </c>
      <c r="O6" s="317"/>
      <c r="P6" s="318"/>
      <c r="Q6" s="319"/>
      <c r="R6" s="320"/>
      <c r="S6" s="319"/>
      <c r="T6" s="295"/>
      <c r="U6" s="319"/>
      <c r="V6" s="295"/>
      <c r="W6" s="319"/>
      <c r="X6" s="295"/>
      <c r="Y6" s="319"/>
      <c r="Z6" s="295"/>
      <c r="AA6" s="319"/>
      <c r="AB6" s="295"/>
      <c r="AC6" s="319"/>
      <c r="AD6" s="295"/>
      <c r="AE6" s="330"/>
      <c r="AF6" s="321">
        <f>SUM(Q6,S6,U6,W6,Y6,AA6,AC6)</f>
        <v>0</v>
      </c>
      <c r="AG6" s="321"/>
      <c r="AH6" s="322">
        <v>9.0277777777777784E-4</v>
      </c>
      <c r="AI6" s="323">
        <f>IF(AH6&lt;&gt;"",IF(AH6="сход","сход",IF(OR(AND(N6="м",AH6&gt;$AR$5),AND(N6="ж",AH6&gt;$AS$5)),"прев. КВ",IF(AK6&gt;0,"сн с этапов",AH6))),"не фин.")</f>
        <v>9.0277777777777784E-4</v>
      </c>
      <c r="AJ6" s="324">
        <f>IF(ISNUMBER(AI6),0,IF(AI6="прев. КВ",2,IF(AI6="сн с этапов",1,IF(AI6="не фин.",4,3))))</f>
        <v>0</v>
      </c>
      <c r="AK6" s="308">
        <f>COUNTIF(R6:AD6,"сн")</f>
        <v>0</v>
      </c>
      <c r="AL6" s="325">
        <v>1</v>
      </c>
      <c r="AM6" s="326">
        <f>IF(ISNA(VLOOKUP(AL6,[5]очки!$A$1:$B$65536,2,0)),0,IF(AJ6&gt;1,0,VLOOKUP(AL6,[5]очки!$A$1:$B$65536,2,0)))</f>
        <v>100</v>
      </c>
      <c r="AN6" s="327">
        <f>IF(AJ6=0,AI6/SMALL($AI$6:$AI$10,1),"")</f>
        <v>1</v>
      </c>
      <c r="AO6" s="314"/>
      <c r="AP6" s="312"/>
      <c r="AQ6" s="226"/>
      <c r="AR6" s="251"/>
    </row>
    <row r="7" spans="1:45" s="194" customFormat="1" ht="12.75" x14ac:dyDescent="0.2">
      <c r="A7" s="312">
        <v>2</v>
      </c>
      <c r="B7" s="313"/>
      <c r="C7" s="314"/>
      <c r="D7" s="315"/>
      <c r="E7" s="295" t="s">
        <v>108</v>
      </c>
      <c r="F7" s="233"/>
      <c r="G7" s="296"/>
      <c r="H7" s="295" t="s">
        <v>205</v>
      </c>
      <c r="I7" s="296"/>
      <c r="J7" s="295" t="s">
        <v>242</v>
      </c>
      <c r="K7" s="295">
        <v>1999</v>
      </c>
      <c r="L7" s="295" t="s">
        <v>47</v>
      </c>
      <c r="M7" s="316">
        <v>0</v>
      </c>
      <c r="N7" s="233" t="s">
        <v>20</v>
      </c>
      <c r="O7" s="317"/>
      <c r="P7" s="318"/>
      <c r="Q7" s="319"/>
      <c r="R7" s="320"/>
      <c r="S7" s="319"/>
      <c r="T7" s="295"/>
      <c r="U7" s="319"/>
      <c r="V7" s="295"/>
      <c r="W7" s="319"/>
      <c r="X7" s="295"/>
      <c r="Y7" s="319"/>
      <c r="Z7" s="295"/>
      <c r="AA7" s="319"/>
      <c r="AB7" s="295"/>
      <c r="AC7" s="319"/>
      <c r="AD7" s="295"/>
      <c r="AE7" s="328"/>
      <c r="AF7" s="321">
        <f>SUM(Q7,S7,U7,W7,Y7,AA7,AC7)</f>
        <v>0</v>
      </c>
      <c r="AG7" s="321"/>
      <c r="AH7" s="322">
        <v>1.2037037037037038E-3</v>
      </c>
      <c r="AI7" s="323">
        <f>IF(AH7&lt;&gt;"",IF(AH7="сход","сход",IF(OR(AND(N7="м",AH7&gt;$AR$5),AND(N7="ж",AH7&gt;$AS$5)),"прев. КВ",IF(AK7&gt;0,"сн с этапов",AH7))),"не фин.")</f>
        <v>1.2037037037037038E-3</v>
      </c>
      <c r="AJ7" s="324">
        <f>IF(ISNUMBER(AI7),0,IF(AI7="прев. КВ",2,IF(AI7="сн с этапов",1,IF(AI7="не фин.",4,3))))</f>
        <v>0</v>
      </c>
      <c r="AK7" s="308">
        <f>COUNTIF(R7:AD7,"сн")</f>
        <v>0</v>
      </c>
      <c r="AL7" s="325">
        <v>2</v>
      </c>
      <c r="AM7" s="326">
        <f>IF(ISNA(VLOOKUP(AL7,[5]очки!$A$1:$B$65536,2,0)),0,IF(AJ7&gt;1,0,VLOOKUP(AL7,[5]очки!$A$1:$B$65536,2,0)))</f>
        <v>96</v>
      </c>
      <c r="AN7" s="327">
        <f>IF(AJ7=0,AI7/SMALL($AI$6:$AI$10,1),"")</f>
        <v>1.3333333333333333</v>
      </c>
      <c r="AO7" s="314"/>
      <c r="AP7" s="312"/>
      <c r="AQ7" s="226"/>
      <c r="AR7" s="251"/>
    </row>
    <row r="8" spans="1:45" s="194" customFormat="1" ht="12.75" x14ac:dyDescent="0.2">
      <c r="A8" s="312">
        <v>3</v>
      </c>
      <c r="B8" s="313"/>
      <c r="C8" s="314"/>
      <c r="D8" s="315"/>
      <c r="E8" s="295" t="s">
        <v>81</v>
      </c>
      <c r="F8" s="233"/>
      <c r="G8" s="296"/>
      <c r="H8" s="295" t="s">
        <v>82</v>
      </c>
      <c r="I8" s="296"/>
      <c r="J8" s="295" t="s">
        <v>243</v>
      </c>
      <c r="K8" s="295">
        <v>1999</v>
      </c>
      <c r="L8" s="295" t="s">
        <v>47</v>
      </c>
      <c r="M8" s="316">
        <v>0</v>
      </c>
      <c r="N8" s="233" t="s">
        <v>20</v>
      </c>
      <c r="O8" s="317"/>
      <c r="P8" s="318"/>
      <c r="Q8" s="319"/>
      <c r="R8" s="320"/>
      <c r="S8" s="319"/>
      <c r="T8" s="295"/>
      <c r="U8" s="319"/>
      <c r="V8" s="295"/>
      <c r="W8" s="319"/>
      <c r="X8" s="295"/>
      <c r="Y8" s="319"/>
      <c r="Z8" s="295"/>
      <c r="AA8" s="319"/>
      <c r="AB8" s="295"/>
      <c r="AC8" s="319"/>
      <c r="AD8" s="295"/>
      <c r="AE8" s="140"/>
      <c r="AF8" s="321">
        <f>SUM(Q8,S8,U8,W8,Y8,AA8,AC8)</f>
        <v>0</v>
      </c>
      <c r="AG8" s="321"/>
      <c r="AH8" s="322">
        <v>1.9108796296296298E-3</v>
      </c>
      <c r="AI8" s="323">
        <f>IF(AH8&lt;&gt;"",IF(AH8="сход","сход",IF(OR(AND(N8="м",AH8&gt;$AR$5),AND(N8="ж",AH8&gt;$AS$5)),"прев. КВ",IF(AK8&gt;0,"сн с этапов",AH8))),"не фин.")</f>
        <v>1.9108796296296298E-3</v>
      </c>
      <c r="AJ8" s="324">
        <f>IF(ISNUMBER(AI8),0,IF(AI8="прев. КВ",2,IF(AI8="сн с этапов",1,IF(AI8="не фин.",4,3))))</f>
        <v>0</v>
      </c>
      <c r="AK8" s="308">
        <f>COUNTIF(R8:AD8,"сн")</f>
        <v>0</v>
      </c>
      <c r="AL8" s="325">
        <v>3</v>
      </c>
      <c r="AM8" s="326">
        <f>IF(ISNA(VLOOKUP(AL8,[5]очки!$A$1:$B$65536,2,0)),0,IF(AJ8&gt;1,0,VLOOKUP(AL8,[5]очки!$A$1:$B$65536,2,0)))</f>
        <v>93</v>
      </c>
      <c r="AN8" s="327">
        <f>IF(AJ8=0,AI8/SMALL($AI$6:$AI$10,1),"")</f>
        <v>2.1166666666666667</v>
      </c>
      <c r="AO8" s="314"/>
      <c r="AP8" s="312"/>
      <c r="AQ8" s="226"/>
      <c r="AR8" s="251"/>
    </row>
    <row r="9" spans="1:45" s="194" customFormat="1" ht="12.75" x14ac:dyDescent="0.2">
      <c r="A9" s="312">
        <v>4</v>
      </c>
      <c r="B9" s="313"/>
      <c r="C9" s="314"/>
      <c r="D9" s="315"/>
      <c r="E9" s="295" t="s">
        <v>100</v>
      </c>
      <c r="F9" s="233"/>
      <c r="G9" s="296"/>
      <c r="H9" s="295" t="s">
        <v>101</v>
      </c>
      <c r="I9" s="296"/>
      <c r="J9" s="295" t="s">
        <v>244</v>
      </c>
      <c r="K9" s="295">
        <v>1999</v>
      </c>
      <c r="L9" s="295" t="s">
        <v>47</v>
      </c>
      <c r="M9" s="316">
        <v>0</v>
      </c>
      <c r="N9" s="233" t="s">
        <v>20</v>
      </c>
      <c r="O9" s="317"/>
      <c r="P9" s="318"/>
      <c r="Q9" s="319"/>
      <c r="R9" s="320"/>
      <c r="S9" s="319"/>
      <c r="T9" s="295"/>
      <c r="U9" s="319"/>
      <c r="V9" s="295"/>
      <c r="W9" s="319"/>
      <c r="X9" s="295"/>
      <c r="Y9" s="319"/>
      <c r="Z9" s="295"/>
      <c r="AA9" s="319"/>
      <c r="AB9" s="295"/>
      <c r="AC9" s="319"/>
      <c r="AD9" s="295"/>
      <c r="AE9" s="328"/>
      <c r="AF9" s="321">
        <f>SUM(Q9,S9,U9,W9,Y9,AA9,AC9)</f>
        <v>0</v>
      </c>
      <c r="AG9" s="321"/>
      <c r="AH9" s="322" t="s">
        <v>103</v>
      </c>
      <c r="AI9" s="323" t="s">
        <v>103</v>
      </c>
      <c r="AJ9" s="324">
        <f>IF(ISNUMBER(AI9),0,IF(AI9="прев. КВ",2,IF(AI9="сн с этапов",1,IF(AI9="не фин.",4,3))))</f>
        <v>3</v>
      </c>
      <c r="AK9" s="308">
        <f>COUNTIF(R9:AD9,"сн")</f>
        <v>0</v>
      </c>
      <c r="AL9" s="325" t="s">
        <v>142</v>
      </c>
      <c r="AM9" s="326">
        <f>IF(ISNA(VLOOKUP(AL9,[5]очки!$A$1:$B$65536,2,0)),0,IF(AJ9&gt;1,0,VLOOKUP(AL9,[5]очки!$A$1:$B$65536,2,0)))</f>
        <v>0</v>
      </c>
      <c r="AN9" s="327" t="str">
        <f>IF(AJ9=0,AI9/SMALL($AI$6:$AI$10,1),"")</f>
        <v/>
      </c>
      <c r="AO9" s="314"/>
      <c r="AP9" s="312"/>
      <c r="AQ9" s="226"/>
      <c r="AR9" s="251"/>
    </row>
    <row r="10" spans="1:45" s="194" customFormat="1" ht="12.75" hidden="1" x14ac:dyDescent="0.2">
      <c r="A10" s="235">
        <v>5</v>
      </c>
      <c r="B10" s="236"/>
      <c r="C10" s="237"/>
      <c r="D10" s="238"/>
      <c r="E10" s="253"/>
      <c r="F10" s="253"/>
      <c r="G10" s="230"/>
      <c r="H10" s="254"/>
      <c r="I10" s="255"/>
      <c r="J10" s="229"/>
      <c r="K10" s="239"/>
      <c r="L10" s="239"/>
      <c r="M10" s="239"/>
      <c r="N10" s="256"/>
      <c r="O10" s="240"/>
      <c r="P10" s="241"/>
      <c r="Q10" s="242"/>
      <c r="R10" s="243"/>
      <c r="S10" s="242"/>
      <c r="T10" s="232"/>
      <c r="U10" s="242"/>
      <c r="V10" s="232"/>
      <c r="W10" s="242"/>
      <c r="X10" s="232"/>
      <c r="Y10" s="242"/>
      <c r="Z10" s="232"/>
      <c r="AA10" s="242"/>
      <c r="AB10" s="232"/>
      <c r="AC10" s="242"/>
      <c r="AD10" s="232"/>
      <c r="AE10" s="252"/>
      <c r="AF10" s="244">
        <f>SUM(Q10,S10,U10,W10,Y10,AA10,AC10)</f>
        <v>0</v>
      </c>
      <c r="AG10" s="244"/>
      <c r="AH10" s="245"/>
      <c r="AI10" s="246" t="str">
        <f>IF(AH10&lt;&gt;"",IF(AH10="сход","сход",IF(OR(AND(N10="м",AH10&gt;$AR$5),AND(N10="ж",AH10&gt;$AS$5)),"прев. КВ",IF(AK10&gt;0,"сн с этапов",AH10))),"не фин.")</f>
        <v>не фин.</v>
      </c>
      <c r="AJ10" s="247">
        <v>5</v>
      </c>
      <c r="AK10" s="234">
        <f>COUNTIF(R10:AD10,"сн")</f>
        <v>0</v>
      </c>
      <c r="AL10" s="248">
        <v>5</v>
      </c>
      <c r="AM10" s="249">
        <f>IF(ISNA(VLOOKUP(AL10,[5]очки!$A$1:$B$65536,2,0)),0,IF(AJ10&gt;1,0,VLOOKUP(AL10,[5]очки!$A$1:$B$65536,2,0)))</f>
        <v>0</v>
      </c>
      <c r="AN10" s="250" t="str">
        <f>IF(AJ10=0,AI10/SMALL($AI$6:$AI$10,1),"")</f>
        <v/>
      </c>
      <c r="AO10" s="237"/>
      <c r="AP10" s="235"/>
      <c r="AQ10" s="226"/>
      <c r="AR10" s="251"/>
    </row>
    <row r="11" spans="1:45" s="194" customFormat="1" ht="12.75" hidden="1" outlineLevel="1" x14ac:dyDescent="0.2">
      <c r="G11" s="257"/>
      <c r="H11" s="257"/>
      <c r="I11" s="257"/>
      <c r="K11" s="207"/>
      <c r="L11" s="258" t="s">
        <v>50</v>
      </c>
      <c r="M11" s="259">
        <v>0</v>
      </c>
      <c r="O11" s="259"/>
      <c r="Q11" s="199"/>
      <c r="S11" s="199"/>
      <c r="U11" s="199"/>
      <c r="W11" s="199"/>
      <c r="Y11" s="199"/>
      <c r="AA11" s="199"/>
      <c r="AC11" s="199"/>
      <c r="AH11" s="201"/>
      <c r="AI11" s="260"/>
      <c r="AL11" s="203"/>
      <c r="AM11" s="203"/>
      <c r="AN11" s="202"/>
    </row>
    <row r="12" spans="1:45" s="194" customFormat="1" ht="45" customHeight="1" outlineLevel="1" x14ac:dyDescent="0.2">
      <c r="E12" s="257"/>
      <c r="F12" s="257"/>
      <c r="G12" s="257"/>
      <c r="H12" s="207"/>
      <c r="I12" s="259"/>
      <c r="P12" s="200"/>
      <c r="Q12" s="200"/>
      <c r="S12" s="200"/>
      <c r="T12" s="200"/>
      <c r="U12" s="200"/>
      <c r="W12" s="200"/>
      <c r="X12" s="200"/>
      <c r="Y12" s="200"/>
      <c r="Z12" s="200"/>
      <c r="AA12" s="200"/>
      <c r="AB12" s="200"/>
      <c r="AC12" s="200"/>
      <c r="AD12" s="200"/>
      <c r="AF12" s="200"/>
      <c r="AG12" s="200"/>
      <c r="AH12" s="201"/>
      <c r="AI12" s="260"/>
      <c r="AL12" s="261"/>
      <c r="AM12" s="261"/>
    </row>
    <row r="13" spans="1:45" s="194" customFormat="1" ht="45" hidden="1" customHeight="1" outlineLevel="1" x14ac:dyDescent="0.2">
      <c r="A13" s="371" t="s">
        <v>51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262"/>
      <c r="AH13" s="201"/>
      <c r="AI13" s="260"/>
      <c r="AL13" s="261"/>
      <c r="AM13" s="261"/>
    </row>
    <row r="14" spans="1:45" outlineLevel="1" x14ac:dyDescent="0.25">
      <c r="A14" s="207"/>
      <c r="B14" s="207"/>
      <c r="C14" s="207"/>
      <c r="D14" s="207"/>
      <c r="E14" s="207"/>
      <c r="F14" s="207"/>
      <c r="G14" s="257"/>
      <c r="H14" s="257"/>
      <c r="I14" s="257"/>
      <c r="J14" s="263"/>
      <c r="K14" s="263"/>
      <c r="L14" s="263"/>
      <c r="M14" s="263"/>
      <c r="N14" s="259"/>
      <c r="O14" s="259"/>
      <c r="P14" s="264"/>
      <c r="Q14" s="265"/>
      <c r="R14" s="264"/>
      <c r="S14" s="265"/>
      <c r="T14" s="264"/>
      <c r="U14" s="265"/>
      <c r="V14" s="264"/>
      <c r="W14" s="265"/>
      <c r="X14" s="264"/>
      <c r="Y14" s="265"/>
      <c r="Z14" s="264"/>
      <c r="AA14" s="265"/>
      <c r="AB14" s="264"/>
      <c r="AC14" s="265"/>
      <c r="AD14" s="264"/>
      <c r="AE14" s="264"/>
      <c r="AF14" s="264"/>
      <c r="AG14" s="264"/>
      <c r="AH14" s="266" t="s">
        <v>52</v>
      </c>
      <c r="AI14" s="260"/>
      <c r="AJ14" s="267"/>
      <c r="AK14" s="267"/>
      <c r="AL14" s="268"/>
      <c r="AM14" s="268"/>
      <c r="AN14" s="269"/>
      <c r="AO14" s="270"/>
      <c r="AP14" s="270"/>
      <c r="AQ14" s="194"/>
      <c r="AR14" s="194"/>
      <c r="AS14" s="194"/>
    </row>
    <row r="15" spans="1:45" s="271" customFormat="1" outlineLevel="1" x14ac:dyDescent="0.25">
      <c r="A15" s="271" t="s">
        <v>53</v>
      </c>
      <c r="C15" s="272"/>
      <c r="D15" s="272"/>
      <c r="E15" s="272"/>
      <c r="F15" s="272"/>
      <c r="G15" s="273"/>
      <c r="H15" s="273"/>
      <c r="I15" s="273"/>
      <c r="J15" s="273"/>
      <c r="K15" s="273"/>
      <c r="L15" s="273"/>
      <c r="M15" s="273"/>
      <c r="N15" s="274"/>
      <c r="O15" s="274"/>
      <c r="P15" s="275"/>
      <c r="Q15" s="276"/>
      <c r="R15" s="277"/>
      <c r="S15" s="276"/>
      <c r="T15" s="275"/>
      <c r="U15" s="276"/>
      <c r="V15" s="277"/>
      <c r="W15" s="276"/>
      <c r="X15" s="275"/>
      <c r="Y15" s="276"/>
      <c r="Z15" s="275"/>
      <c r="AA15" s="276"/>
      <c r="AB15" s="275"/>
      <c r="AC15" s="276"/>
      <c r="AD15" s="275"/>
      <c r="AE15" s="278"/>
      <c r="AF15" s="275"/>
      <c r="AG15" s="275"/>
      <c r="AH15" s="279"/>
      <c r="AI15" s="260"/>
      <c r="AJ15" s="280"/>
      <c r="AL15" s="281"/>
      <c r="AM15" s="281"/>
      <c r="AO15" s="282"/>
      <c r="AP15" s="282"/>
    </row>
    <row r="16" spans="1:45" s="271" customFormat="1" x14ac:dyDescent="0.25">
      <c r="A16" s="271" t="s">
        <v>54</v>
      </c>
      <c r="J16" s="283"/>
      <c r="K16" s="283"/>
      <c r="L16" s="283"/>
      <c r="M16" s="283"/>
      <c r="N16" s="283"/>
      <c r="O16" s="283"/>
      <c r="P16" s="284"/>
      <c r="Q16" s="285"/>
      <c r="R16" s="200"/>
      <c r="S16" s="285"/>
      <c r="U16" s="285"/>
      <c r="V16" s="200"/>
      <c r="W16" s="285"/>
      <c r="Y16" s="285"/>
      <c r="AA16" s="285"/>
      <c r="AC16" s="285"/>
      <c r="AE16" s="286"/>
      <c r="AH16" s="287"/>
      <c r="AI16" s="260"/>
      <c r="AL16" s="281"/>
      <c r="AM16" s="281"/>
      <c r="AO16" s="282"/>
      <c r="AP16" s="282"/>
      <c r="AQ16" s="282"/>
    </row>
    <row r="17" spans="7:35" x14ac:dyDescent="0.25">
      <c r="G17" s="194"/>
      <c r="H17" s="194"/>
      <c r="I17" s="194"/>
      <c r="J17" s="196"/>
      <c r="K17" s="196"/>
      <c r="L17" s="196"/>
      <c r="M17" s="196"/>
      <c r="N17" s="197"/>
      <c r="O17" s="197"/>
      <c r="P17" s="198"/>
      <c r="Q17" s="199"/>
      <c r="R17" s="194"/>
      <c r="S17" s="199"/>
      <c r="T17" s="194"/>
      <c r="U17" s="199"/>
      <c r="V17" s="194"/>
      <c r="W17" s="199"/>
      <c r="X17" s="194"/>
      <c r="Y17" s="199"/>
      <c r="Z17" s="194"/>
      <c r="AA17" s="199"/>
      <c r="AB17" s="194"/>
      <c r="AC17" s="199"/>
      <c r="AD17" s="194"/>
      <c r="AE17" s="194"/>
      <c r="AF17" s="194"/>
      <c r="AG17" s="194"/>
      <c r="AH17" s="288" t="str">
        <f>IF(LEFT(A3,9)="Предварит","Время опубликования:","")</f>
        <v>Время опубликования:</v>
      </c>
      <c r="AI17" s="289">
        <f ca="1">IF(LEFT(A3,9)="Предварит",NOW(),"")</f>
        <v>42275.541258912039</v>
      </c>
    </row>
    <row r="18" spans="7:35" x14ac:dyDescent="0.25">
      <c r="G18" s="196"/>
      <c r="H18" s="196"/>
      <c r="I18" s="196"/>
      <c r="J18" s="197"/>
      <c r="K18" s="197"/>
      <c r="L18" s="197"/>
      <c r="M18" s="197"/>
      <c r="N18" s="198"/>
      <c r="O18" s="198"/>
      <c r="P18" s="194"/>
      <c r="Q18" s="199"/>
      <c r="R18" s="194"/>
      <c r="S18" s="199"/>
      <c r="T18" s="194"/>
      <c r="U18" s="199"/>
      <c r="V18" s="194"/>
      <c r="W18" s="199"/>
      <c r="X18" s="194"/>
      <c r="Y18" s="199"/>
      <c r="Z18" s="194"/>
      <c r="AA18" s="199"/>
      <c r="AB18" s="194"/>
      <c r="AC18" s="199"/>
      <c r="AD18" s="194"/>
      <c r="AE18" s="194"/>
      <c r="AF18" s="194"/>
      <c r="AG18" s="194"/>
      <c r="AH18" s="201"/>
      <c r="AI18" s="290"/>
    </row>
  </sheetData>
  <mergeCells count="19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13:AF13"/>
    <mergeCell ref="J4:J5"/>
    <mergeCell ref="K4:K5"/>
    <mergeCell ref="L4:L5"/>
    <mergeCell ref="M4:M5"/>
    <mergeCell ref="N4:N5"/>
    <mergeCell ref="O4:O5"/>
  </mergeCells>
  <pageMargins left="1.5748031496062993" right="0.62992125984251968" top="0.55118110236220474" bottom="0.98425196850393704" header="0.51181102362204722" footer="0.51181102362204722"/>
  <pageSetup paperSize="9" scale="7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T19"/>
  <sheetViews>
    <sheetView view="pageBreakPreview" zoomScale="75" zoomScaleNormal="70" workbookViewId="0">
      <selection activeCell="AL5" sqref="AL5"/>
    </sheetView>
  </sheetViews>
  <sheetFormatPr defaultRowHeight="15" outlineLevelRow="1" outlineLevelCol="1" x14ac:dyDescent="0.25"/>
  <cols>
    <col min="1" max="1" width="4.28515625" customWidth="1"/>
    <col min="2" max="2" width="4.28515625" hidden="1" customWidth="1" outlineLevel="1"/>
    <col min="3" max="3" width="3.7109375" hidden="1" customWidth="1" collapsed="1"/>
    <col min="4" max="4" width="4.42578125" hidden="1" customWidth="1"/>
    <col min="5" max="5" width="29.14062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5" customWidth="1"/>
    <col min="11" max="11" width="7.2851562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hidden="1" customWidth="1" collapsed="1"/>
    <col min="19" max="19" width="7" hidden="1" customWidth="1" outlineLevel="1"/>
    <col min="20" max="20" width="4.5703125" hidden="1" customWidth="1" collapsed="1"/>
    <col min="21" max="21" width="5.5703125" hidden="1" customWidth="1" outlineLevel="1"/>
    <col min="22" max="22" width="5.140625" hidden="1" customWidth="1" collapsed="1"/>
    <col min="23" max="23" width="7" hidden="1" customWidth="1" outlineLevel="1"/>
    <col min="24" max="24" width="5.140625" hidden="1" customWidth="1" collapsed="1"/>
    <col min="25" max="25" width="5.5703125" hidden="1" customWidth="1" outlineLevel="1"/>
    <col min="26" max="26" width="5.140625" hidden="1" customWidth="1" collapsed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8.28515625" hidden="1" customWidth="1" outlineLevel="1"/>
    <col min="32" max="33" width="6.5703125" hidden="1" customWidth="1" outlineLevel="1"/>
    <col min="34" max="34" width="11" hidden="1" customWidth="1" collapsed="1"/>
    <col min="35" max="35" width="11.85546875" customWidth="1"/>
    <col min="36" max="37" width="3" hidden="1" customWidth="1"/>
    <col min="38" max="38" width="12.42578125" customWidth="1"/>
    <col min="39" max="39" width="4.7109375" hidden="1" customWidth="1" outlineLevel="1"/>
    <col min="40" max="40" width="10.7109375" hidden="1" customWidth="1" outlineLevel="1"/>
    <col min="41" max="41" width="3.140625" hidden="1" customWidth="1" outlineLevel="1"/>
    <col min="42" max="42" width="11.42578125" customWidth="1" collapsed="1"/>
    <col min="43" max="44" width="9.140625" hidden="1" customWidth="1" outlineLevel="1"/>
    <col min="45" max="45" width="5.140625" hidden="1" customWidth="1" outlineLevel="1"/>
    <col min="46" max="46" width="9.140625" collapsed="1"/>
    <col min="257" max="257" width="4.28515625" customWidth="1"/>
    <col min="258" max="260" width="0" hidden="1" customWidth="1"/>
    <col min="261" max="261" width="29.140625" customWidth="1"/>
    <col min="262" max="265" width="0" hidden="1" customWidth="1"/>
    <col min="266" max="266" width="25" customWidth="1"/>
    <col min="267" max="267" width="7.28515625" customWidth="1"/>
    <col min="268" max="268" width="5.7109375" customWidth="1"/>
    <col min="269" max="269" width="5.85546875" customWidth="1"/>
    <col min="270" max="270" width="3.42578125" customWidth="1"/>
    <col min="271" max="289" width="0" hidden="1" customWidth="1"/>
    <col min="290" max="290" width="11" customWidth="1"/>
    <col min="291" max="291" width="11.85546875" customWidth="1"/>
    <col min="292" max="292" width="0" hidden="1" customWidth="1"/>
    <col min="293" max="293" width="3" customWidth="1"/>
    <col min="294" max="294" width="4.85546875" customWidth="1"/>
    <col min="295" max="295" width="0" hidden="1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6" width="0" hidden="1" customWidth="1"/>
    <col min="517" max="517" width="29.140625" customWidth="1"/>
    <col min="518" max="521" width="0" hidden="1" customWidth="1"/>
    <col min="522" max="522" width="25" customWidth="1"/>
    <col min="523" max="523" width="7.28515625" customWidth="1"/>
    <col min="524" max="524" width="5.7109375" customWidth="1"/>
    <col min="525" max="525" width="5.85546875" customWidth="1"/>
    <col min="526" max="526" width="3.42578125" customWidth="1"/>
    <col min="527" max="545" width="0" hidden="1" customWidth="1"/>
    <col min="546" max="546" width="11" customWidth="1"/>
    <col min="547" max="547" width="11.85546875" customWidth="1"/>
    <col min="548" max="548" width="0" hidden="1" customWidth="1"/>
    <col min="549" max="549" width="3" customWidth="1"/>
    <col min="550" max="550" width="4.85546875" customWidth="1"/>
    <col min="551" max="551" width="0" hidden="1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2" width="0" hidden="1" customWidth="1"/>
    <col min="773" max="773" width="29.140625" customWidth="1"/>
    <col min="774" max="777" width="0" hidden="1" customWidth="1"/>
    <col min="778" max="778" width="25" customWidth="1"/>
    <col min="779" max="779" width="7.28515625" customWidth="1"/>
    <col min="780" max="780" width="5.7109375" customWidth="1"/>
    <col min="781" max="781" width="5.85546875" customWidth="1"/>
    <col min="782" max="782" width="3.42578125" customWidth="1"/>
    <col min="783" max="801" width="0" hidden="1" customWidth="1"/>
    <col min="802" max="802" width="11" customWidth="1"/>
    <col min="803" max="803" width="11.85546875" customWidth="1"/>
    <col min="804" max="804" width="0" hidden="1" customWidth="1"/>
    <col min="805" max="805" width="3" customWidth="1"/>
    <col min="806" max="806" width="4.85546875" customWidth="1"/>
    <col min="807" max="807" width="0" hidden="1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7.28515625" customWidth="1"/>
    <col min="1036" max="1036" width="5.7109375" customWidth="1"/>
    <col min="1037" max="1037" width="5.85546875" customWidth="1"/>
    <col min="1038" max="1038" width="3.42578125" customWidth="1"/>
    <col min="1039" max="1057" width="0" hidden="1" customWidth="1"/>
    <col min="1058" max="1058" width="11" customWidth="1"/>
    <col min="1059" max="1059" width="11.85546875" customWidth="1"/>
    <col min="1060" max="1060" width="0" hidden="1" customWidth="1"/>
    <col min="1061" max="1061" width="3" customWidth="1"/>
    <col min="1062" max="1062" width="4.85546875" customWidth="1"/>
    <col min="1063" max="1063" width="0" hidden="1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7.28515625" customWidth="1"/>
    <col min="1292" max="1292" width="5.7109375" customWidth="1"/>
    <col min="1293" max="1293" width="5.85546875" customWidth="1"/>
    <col min="1294" max="1294" width="3.42578125" customWidth="1"/>
    <col min="1295" max="1313" width="0" hidden="1" customWidth="1"/>
    <col min="1314" max="1314" width="11" customWidth="1"/>
    <col min="1315" max="1315" width="11.85546875" customWidth="1"/>
    <col min="1316" max="1316" width="0" hidden="1" customWidth="1"/>
    <col min="1317" max="1317" width="3" customWidth="1"/>
    <col min="1318" max="1318" width="4.85546875" customWidth="1"/>
    <col min="1319" max="1319" width="0" hidden="1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7.28515625" customWidth="1"/>
    <col min="1548" max="1548" width="5.7109375" customWidth="1"/>
    <col min="1549" max="1549" width="5.85546875" customWidth="1"/>
    <col min="1550" max="1550" width="3.42578125" customWidth="1"/>
    <col min="1551" max="1569" width="0" hidden="1" customWidth="1"/>
    <col min="1570" max="1570" width="11" customWidth="1"/>
    <col min="1571" max="1571" width="11.85546875" customWidth="1"/>
    <col min="1572" max="1572" width="0" hidden="1" customWidth="1"/>
    <col min="1573" max="1573" width="3" customWidth="1"/>
    <col min="1574" max="1574" width="4.85546875" customWidth="1"/>
    <col min="1575" max="1575" width="0" hidden="1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7.28515625" customWidth="1"/>
    <col min="1804" max="1804" width="5.7109375" customWidth="1"/>
    <col min="1805" max="1805" width="5.85546875" customWidth="1"/>
    <col min="1806" max="1806" width="3.42578125" customWidth="1"/>
    <col min="1807" max="1825" width="0" hidden="1" customWidth="1"/>
    <col min="1826" max="1826" width="11" customWidth="1"/>
    <col min="1827" max="1827" width="11.85546875" customWidth="1"/>
    <col min="1828" max="1828" width="0" hidden="1" customWidth="1"/>
    <col min="1829" max="1829" width="3" customWidth="1"/>
    <col min="1830" max="1830" width="4.85546875" customWidth="1"/>
    <col min="1831" max="1831" width="0" hidden="1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7.28515625" customWidth="1"/>
    <col min="2060" max="2060" width="5.7109375" customWidth="1"/>
    <col min="2061" max="2061" width="5.85546875" customWidth="1"/>
    <col min="2062" max="2062" width="3.42578125" customWidth="1"/>
    <col min="2063" max="2081" width="0" hidden="1" customWidth="1"/>
    <col min="2082" max="2082" width="11" customWidth="1"/>
    <col min="2083" max="2083" width="11.85546875" customWidth="1"/>
    <col min="2084" max="2084" width="0" hidden="1" customWidth="1"/>
    <col min="2085" max="2085" width="3" customWidth="1"/>
    <col min="2086" max="2086" width="4.85546875" customWidth="1"/>
    <col min="2087" max="2087" width="0" hidden="1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7.28515625" customWidth="1"/>
    <col min="2316" max="2316" width="5.7109375" customWidth="1"/>
    <col min="2317" max="2317" width="5.85546875" customWidth="1"/>
    <col min="2318" max="2318" width="3.42578125" customWidth="1"/>
    <col min="2319" max="2337" width="0" hidden="1" customWidth="1"/>
    <col min="2338" max="2338" width="11" customWidth="1"/>
    <col min="2339" max="2339" width="11.85546875" customWidth="1"/>
    <col min="2340" max="2340" width="0" hidden="1" customWidth="1"/>
    <col min="2341" max="2341" width="3" customWidth="1"/>
    <col min="2342" max="2342" width="4.85546875" customWidth="1"/>
    <col min="2343" max="2343" width="0" hidden="1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7.28515625" customWidth="1"/>
    <col min="2572" max="2572" width="5.7109375" customWidth="1"/>
    <col min="2573" max="2573" width="5.85546875" customWidth="1"/>
    <col min="2574" max="2574" width="3.42578125" customWidth="1"/>
    <col min="2575" max="2593" width="0" hidden="1" customWidth="1"/>
    <col min="2594" max="2594" width="11" customWidth="1"/>
    <col min="2595" max="2595" width="11.85546875" customWidth="1"/>
    <col min="2596" max="2596" width="0" hidden="1" customWidth="1"/>
    <col min="2597" max="2597" width="3" customWidth="1"/>
    <col min="2598" max="2598" width="4.85546875" customWidth="1"/>
    <col min="2599" max="2599" width="0" hidden="1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7.28515625" customWidth="1"/>
    <col min="2828" max="2828" width="5.7109375" customWidth="1"/>
    <col min="2829" max="2829" width="5.85546875" customWidth="1"/>
    <col min="2830" max="2830" width="3.42578125" customWidth="1"/>
    <col min="2831" max="2849" width="0" hidden="1" customWidth="1"/>
    <col min="2850" max="2850" width="11" customWidth="1"/>
    <col min="2851" max="2851" width="11.85546875" customWidth="1"/>
    <col min="2852" max="2852" width="0" hidden="1" customWidth="1"/>
    <col min="2853" max="2853" width="3" customWidth="1"/>
    <col min="2854" max="2854" width="4.85546875" customWidth="1"/>
    <col min="2855" max="2855" width="0" hidden="1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7.28515625" customWidth="1"/>
    <col min="3084" max="3084" width="5.7109375" customWidth="1"/>
    <col min="3085" max="3085" width="5.85546875" customWidth="1"/>
    <col min="3086" max="3086" width="3.42578125" customWidth="1"/>
    <col min="3087" max="3105" width="0" hidden="1" customWidth="1"/>
    <col min="3106" max="3106" width="11" customWidth="1"/>
    <col min="3107" max="3107" width="11.85546875" customWidth="1"/>
    <col min="3108" max="3108" width="0" hidden="1" customWidth="1"/>
    <col min="3109" max="3109" width="3" customWidth="1"/>
    <col min="3110" max="3110" width="4.85546875" customWidth="1"/>
    <col min="3111" max="3111" width="0" hidden="1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7.28515625" customWidth="1"/>
    <col min="3340" max="3340" width="5.7109375" customWidth="1"/>
    <col min="3341" max="3341" width="5.85546875" customWidth="1"/>
    <col min="3342" max="3342" width="3.42578125" customWidth="1"/>
    <col min="3343" max="3361" width="0" hidden="1" customWidth="1"/>
    <col min="3362" max="3362" width="11" customWidth="1"/>
    <col min="3363" max="3363" width="11.85546875" customWidth="1"/>
    <col min="3364" max="3364" width="0" hidden="1" customWidth="1"/>
    <col min="3365" max="3365" width="3" customWidth="1"/>
    <col min="3366" max="3366" width="4.85546875" customWidth="1"/>
    <col min="3367" max="3367" width="0" hidden="1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7.28515625" customWidth="1"/>
    <col min="3596" max="3596" width="5.7109375" customWidth="1"/>
    <col min="3597" max="3597" width="5.85546875" customWidth="1"/>
    <col min="3598" max="3598" width="3.42578125" customWidth="1"/>
    <col min="3599" max="3617" width="0" hidden="1" customWidth="1"/>
    <col min="3618" max="3618" width="11" customWidth="1"/>
    <col min="3619" max="3619" width="11.85546875" customWidth="1"/>
    <col min="3620" max="3620" width="0" hidden="1" customWidth="1"/>
    <col min="3621" max="3621" width="3" customWidth="1"/>
    <col min="3622" max="3622" width="4.85546875" customWidth="1"/>
    <col min="3623" max="3623" width="0" hidden="1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7.28515625" customWidth="1"/>
    <col min="3852" max="3852" width="5.7109375" customWidth="1"/>
    <col min="3853" max="3853" width="5.85546875" customWidth="1"/>
    <col min="3854" max="3854" width="3.42578125" customWidth="1"/>
    <col min="3855" max="3873" width="0" hidden="1" customWidth="1"/>
    <col min="3874" max="3874" width="11" customWidth="1"/>
    <col min="3875" max="3875" width="11.85546875" customWidth="1"/>
    <col min="3876" max="3876" width="0" hidden="1" customWidth="1"/>
    <col min="3877" max="3877" width="3" customWidth="1"/>
    <col min="3878" max="3878" width="4.85546875" customWidth="1"/>
    <col min="3879" max="3879" width="0" hidden="1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7.28515625" customWidth="1"/>
    <col min="4108" max="4108" width="5.7109375" customWidth="1"/>
    <col min="4109" max="4109" width="5.85546875" customWidth="1"/>
    <col min="4110" max="4110" width="3.42578125" customWidth="1"/>
    <col min="4111" max="4129" width="0" hidden="1" customWidth="1"/>
    <col min="4130" max="4130" width="11" customWidth="1"/>
    <col min="4131" max="4131" width="11.85546875" customWidth="1"/>
    <col min="4132" max="4132" width="0" hidden="1" customWidth="1"/>
    <col min="4133" max="4133" width="3" customWidth="1"/>
    <col min="4134" max="4134" width="4.85546875" customWidth="1"/>
    <col min="4135" max="4135" width="0" hidden="1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7.28515625" customWidth="1"/>
    <col min="4364" max="4364" width="5.7109375" customWidth="1"/>
    <col min="4365" max="4365" width="5.85546875" customWidth="1"/>
    <col min="4366" max="4366" width="3.42578125" customWidth="1"/>
    <col min="4367" max="4385" width="0" hidden="1" customWidth="1"/>
    <col min="4386" max="4386" width="11" customWidth="1"/>
    <col min="4387" max="4387" width="11.85546875" customWidth="1"/>
    <col min="4388" max="4388" width="0" hidden="1" customWidth="1"/>
    <col min="4389" max="4389" width="3" customWidth="1"/>
    <col min="4390" max="4390" width="4.85546875" customWidth="1"/>
    <col min="4391" max="4391" width="0" hidden="1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7.28515625" customWidth="1"/>
    <col min="4620" max="4620" width="5.7109375" customWidth="1"/>
    <col min="4621" max="4621" width="5.85546875" customWidth="1"/>
    <col min="4622" max="4622" width="3.42578125" customWidth="1"/>
    <col min="4623" max="4641" width="0" hidden="1" customWidth="1"/>
    <col min="4642" max="4642" width="11" customWidth="1"/>
    <col min="4643" max="4643" width="11.85546875" customWidth="1"/>
    <col min="4644" max="4644" width="0" hidden="1" customWidth="1"/>
    <col min="4645" max="4645" width="3" customWidth="1"/>
    <col min="4646" max="4646" width="4.85546875" customWidth="1"/>
    <col min="4647" max="4647" width="0" hidden="1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7.28515625" customWidth="1"/>
    <col min="4876" max="4876" width="5.7109375" customWidth="1"/>
    <col min="4877" max="4877" width="5.85546875" customWidth="1"/>
    <col min="4878" max="4878" width="3.42578125" customWidth="1"/>
    <col min="4879" max="4897" width="0" hidden="1" customWidth="1"/>
    <col min="4898" max="4898" width="11" customWidth="1"/>
    <col min="4899" max="4899" width="11.85546875" customWidth="1"/>
    <col min="4900" max="4900" width="0" hidden="1" customWidth="1"/>
    <col min="4901" max="4901" width="3" customWidth="1"/>
    <col min="4902" max="4902" width="4.85546875" customWidth="1"/>
    <col min="4903" max="4903" width="0" hidden="1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7.28515625" customWidth="1"/>
    <col min="5132" max="5132" width="5.7109375" customWidth="1"/>
    <col min="5133" max="5133" width="5.85546875" customWidth="1"/>
    <col min="5134" max="5134" width="3.42578125" customWidth="1"/>
    <col min="5135" max="5153" width="0" hidden="1" customWidth="1"/>
    <col min="5154" max="5154" width="11" customWidth="1"/>
    <col min="5155" max="5155" width="11.85546875" customWidth="1"/>
    <col min="5156" max="5156" width="0" hidden="1" customWidth="1"/>
    <col min="5157" max="5157" width="3" customWidth="1"/>
    <col min="5158" max="5158" width="4.85546875" customWidth="1"/>
    <col min="5159" max="5159" width="0" hidden="1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7.28515625" customWidth="1"/>
    <col min="5388" max="5388" width="5.7109375" customWidth="1"/>
    <col min="5389" max="5389" width="5.85546875" customWidth="1"/>
    <col min="5390" max="5390" width="3.42578125" customWidth="1"/>
    <col min="5391" max="5409" width="0" hidden="1" customWidth="1"/>
    <col min="5410" max="5410" width="11" customWidth="1"/>
    <col min="5411" max="5411" width="11.85546875" customWidth="1"/>
    <col min="5412" max="5412" width="0" hidden="1" customWidth="1"/>
    <col min="5413" max="5413" width="3" customWidth="1"/>
    <col min="5414" max="5414" width="4.85546875" customWidth="1"/>
    <col min="5415" max="5415" width="0" hidden="1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7.28515625" customWidth="1"/>
    <col min="5644" max="5644" width="5.7109375" customWidth="1"/>
    <col min="5645" max="5645" width="5.85546875" customWidth="1"/>
    <col min="5646" max="5646" width="3.42578125" customWidth="1"/>
    <col min="5647" max="5665" width="0" hidden="1" customWidth="1"/>
    <col min="5666" max="5666" width="11" customWidth="1"/>
    <col min="5667" max="5667" width="11.85546875" customWidth="1"/>
    <col min="5668" max="5668" width="0" hidden="1" customWidth="1"/>
    <col min="5669" max="5669" width="3" customWidth="1"/>
    <col min="5670" max="5670" width="4.85546875" customWidth="1"/>
    <col min="5671" max="5671" width="0" hidden="1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7.28515625" customWidth="1"/>
    <col min="5900" max="5900" width="5.7109375" customWidth="1"/>
    <col min="5901" max="5901" width="5.85546875" customWidth="1"/>
    <col min="5902" max="5902" width="3.42578125" customWidth="1"/>
    <col min="5903" max="5921" width="0" hidden="1" customWidth="1"/>
    <col min="5922" max="5922" width="11" customWidth="1"/>
    <col min="5923" max="5923" width="11.85546875" customWidth="1"/>
    <col min="5924" max="5924" width="0" hidden="1" customWidth="1"/>
    <col min="5925" max="5925" width="3" customWidth="1"/>
    <col min="5926" max="5926" width="4.85546875" customWidth="1"/>
    <col min="5927" max="5927" width="0" hidden="1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7.28515625" customWidth="1"/>
    <col min="6156" max="6156" width="5.7109375" customWidth="1"/>
    <col min="6157" max="6157" width="5.85546875" customWidth="1"/>
    <col min="6158" max="6158" width="3.42578125" customWidth="1"/>
    <col min="6159" max="6177" width="0" hidden="1" customWidth="1"/>
    <col min="6178" max="6178" width="11" customWidth="1"/>
    <col min="6179" max="6179" width="11.85546875" customWidth="1"/>
    <col min="6180" max="6180" width="0" hidden="1" customWidth="1"/>
    <col min="6181" max="6181" width="3" customWidth="1"/>
    <col min="6182" max="6182" width="4.85546875" customWidth="1"/>
    <col min="6183" max="6183" width="0" hidden="1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7.28515625" customWidth="1"/>
    <col min="6412" max="6412" width="5.7109375" customWidth="1"/>
    <col min="6413" max="6413" width="5.85546875" customWidth="1"/>
    <col min="6414" max="6414" width="3.42578125" customWidth="1"/>
    <col min="6415" max="6433" width="0" hidden="1" customWidth="1"/>
    <col min="6434" max="6434" width="11" customWidth="1"/>
    <col min="6435" max="6435" width="11.85546875" customWidth="1"/>
    <col min="6436" max="6436" width="0" hidden="1" customWidth="1"/>
    <col min="6437" max="6437" width="3" customWidth="1"/>
    <col min="6438" max="6438" width="4.85546875" customWidth="1"/>
    <col min="6439" max="6439" width="0" hidden="1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7.28515625" customWidth="1"/>
    <col min="6668" max="6668" width="5.7109375" customWidth="1"/>
    <col min="6669" max="6669" width="5.85546875" customWidth="1"/>
    <col min="6670" max="6670" width="3.42578125" customWidth="1"/>
    <col min="6671" max="6689" width="0" hidden="1" customWidth="1"/>
    <col min="6690" max="6690" width="11" customWidth="1"/>
    <col min="6691" max="6691" width="11.85546875" customWidth="1"/>
    <col min="6692" max="6692" width="0" hidden="1" customWidth="1"/>
    <col min="6693" max="6693" width="3" customWidth="1"/>
    <col min="6694" max="6694" width="4.85546875" customWidth="1"/>
    <col min="6695" max="6695" width="0" hidden="1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7.28515625" customWidth="1"/>
    <col min="6924" max="6924" width="5.7109375" customWidth="1"/>
    <col min="6925" max="6925" width="5.85546875" customWidth="1"/>
    <col min="6926" max="6926" width="3.42578125" customWidth="1"/>
    <col min="6927" max="6945" width="0" hidden="1" customWidth="1"/>
    <col min="6946" max="6946" width="11" customWidth="1"/>
    <col min="6947" max="6947" width="11.85546875" customWidth="1"/>
    <col min="6948" max="6948" width="0" hidden="1" customWidth="1"/>
    <col min="6949" max="6949" width="3" customWidth="1"/>
    <col min="6950" max="6950" width="4.85546875" customWidth="1"/>
    <col min="6951" max="6951" width="0" hidden="1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7.28515625" customWidth="1"/>
    <col min="7180" max="7180" width="5.7109375" customWidth="1"/>
    <col min="7181" max="7181" width="5.85546875" customWidth="1"/>
    <col min="7182" max="7182" width="3.42578125" customWidth="1"/>
    <col min="7183" max="7201" width="0" hidden="1" customWidth="1"/>
    <col min="7202" max="7202" width="11" customWidth="1"/>
    <col min="7203" max="7203" width="11.85546875" customWidth="1"/>
    <col min="7204" max="7204" width="0" hidden="1" customWidth="1"/>
    <col min="7205" max="7205" width="3" customWidth="1"/>
    <col min="7206" max="7206" width="4.85546875" customWidth="1"/>
    <col min="7207" max="7207" width="0" hidden="1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7.28515625" customWidth="1"/>
    <col min="7436" max="7436" width="5.7109375" customWidth="1"/>
    <col min="7437" max="7437" width="5.85546875" customWidth="1"/>
    <col min="7438" max="7438" width="3.42578125" customWidth="1"/>
    <col min="7439" max="7457" width="0" hidden="1" customWidth="1"/>
    <col min="7458" max="7458" width="11" customWidth="1"/>
    <col min="7459" max="7459" width="11.85546875" customWidth="1"/>
    <col min="7460" max="7460" width="0" hidden="1" customWidth="1"/>
    <col min="7461" max="7461" width="3" customWidth="1"/>
    <col min="7462" max="7462" width="4.85546875" customWidth="1"/>
    <col min="7463" max="7463" width="0" hidden="1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7.28515625" customWidth="1"/>
    <col min="7692" max="7692" width="5.7109375" customWidth="1"/>
    <col min="7693" max="7693" width="5.85546875" customWidth="1"/>
    <col min="7694" max="7694" width="3.42578125" customWidth="1"/>
    <col min="7695" max="7713" width="0" hidden="1" customWidth="1"/>
    <col min="7714" max="7714" width="11" customWidth="1"/>
    <col min="7715" max="7715" width="11.85546875" customWidth="1"/>
    <col min="7716" max="7716" width="0" hidden="1" customWidth="1"/>
    <col min="7717" max="7717" width="3" customWidth="1"/>
    <col min="7718" max="7718" width="4.85546875" customWidth="1"/>
    <col min="7719" max="7719" width="0" hidden="1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7.28515625" customWidth="1"/>
    <col min="7948" max="7948" width="5.7109375" customWidth="1"/>
    <col min="7949" max="7949" width="5.85546875" customWidth="1"/>
    <col min="7950" max="7950" width="3.42578125" customWidth="1"/>
    <col min="7951" max="7969" width="0" hidden="1" customWidth="1"/>
    <col min="7970" max="7970" width="11" customWidth="1"/>
    <col min="7971" max="7971" width="11.85546875" customWidth="1"/>
    <col min="7972" max="7972" width="0" hidden="1" customWidth="1"/>
    <col min="7973" max="7973" width="3" customWidth="1"/>
    <col min="7974" max="7974" width="4.85546875" customWidth="1"/>
    <col min="7975" max="7975" width="0" hidden="1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7.28515625" customWidth="1"/>
    <col min="8204" max="8204" width="5.7109375" customWidth="1"/>
    <col min="8205" max="8205" width="5.85546875" customWidth="1"/>
    <col min="8206" max="8206" width="3.42578125" customWidth="1"/>
    <col min="8207" max="8225" width="0" hidden="1" customWidth="1"/>
    <col min="8226" max="8226" width="11" customWidth="1"/>
    <col min="8227" max="8227" width="11.85546875" customWidth="1"/>
    <col min="8228" max="8228" width="0" hidden="1" customWidth="1"/>
    <col min="8229" max="8229" width="3" customWidth="1"/>
    <col min="8230" max="8230" width="4.85546875" customWidth="1"/>
    <col min="8231" max="8231" width="0" hidden="1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7.28515625" customWidth="1"/>
    <col min="8460" max="8460" width="5.7109375" customWidth="1"/>
    <col min="8461" max="8461" width="5.85546875" customWidth="1"/>
    <col min="8462" max="8462" width="3.42578125" customWidth="1"/>
    <col min="8463" max="8481" width="0" hidden="1" customWidth="1"/>
    <col min="8482" max="8482" width="11" customWidth="1"/>
    <col min="8483" max="8483" width="11.85546875" customWidth="1"/>
    <col min="8484" max="8484" width="0" hidden="1" customWidth="1"/>
    <col min="8485" max="8485" width="3" customWidth="1"/>
    <col min="8486" max="8486" width="4.85546875" customWidth="1"/>
    <col min="8487" max="8487" width="0" hidden="1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7.28515625" customWidth="1"/>
    <col min="8716" max="8716" width="5.7109375" customWidth="1"/>
    <col min="8717" max="8717" width="5.85546875" customWidth="1"/>
    <col min="8718" max="8718" width="3.42578125" customWidth="1"/>
    <col min="8719" max="8737" width="0" hidden="1" customWidth="1"/>
    <col min="8738" max="8738" width="11" customWidth="1"/>
    <col min="8739" max="8739" width="11.85546875" customWidth="1"/>
    <col min="8740" max="8740" width="0" hidden="1" customWidth="1"/>
    <col min="8741" max="8741" width="3" customWidth="1"/>
    <col min="8742" max="8742" width="4.85546875" customWidth="1"/>
    <col min="8743" max="8743" width="0" hidden="1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7.28515625" customWidth="1"/>
    <col min="8972" max="8972" width="5.7109375" customWidth="1"/>
    <col min="8973" max="8973" width="5.85546875" customWidth="1"/>
    <col min="8974" max="8974" width="3.42578125" customWidth="1"/>
    <col min="8975" max="8993" width="0" hidden="1" customWidth="1"/>
    <col min="8994" max="8994" width="11" customWidth="1"/>
    <col min="8995" max="8995" width="11.85546875" customWidth="1"/>
    <col min="8996" max="8996" width="0" hidden="1" customWidth="1"/>
    <col min="8997" max="8997" width="3" customWidth="1"/>
    <col min="8998" max="8998" width="4.85546875" customWidth="1"/>
    <col min="8999" max="8999" width="0" hidden="1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7.28515625" customWidth="1"/>
    <col min="9228" max="9228" width="5.7109375" customWidth="1"/>
    <col min="9229" max="9229" width="5.85546875" customWidth="1"/>
    <col min="9230" max="9230" width="3.42578125" customWidth="1"/>
    <col min="9231" max="9249" width="0" hidden="1" customWidth="1"/>
    <col min="9250" max="9250" width="11" customWidth="1"/>
    <col min="9251" max="9251" width="11.85546875" customWidth="1"/>
    <col min="9252" max="9252" width="0" hidden="1" customWidth="1"/>
    <col min="9253" max="9253" width="3" customWidth="1"/>
    <col min="9254" max="9254" width="4.85546875" customWidth="1"/>
    <col min="9255" max="9255" width="0" hidden="1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7.28515625" customWidth="1"/>
    <col min="9484" max="9484" width="5.7109375" customWidth="1"/>
    <col min="9485" max="9485" width="5.85546875" customWidth="1"/>
    <col min="9486" max="9486" width="3.42578125" customWidth="1"/>
    <col min="9487" max="9505" width="0" hidden="1" customWidth="1"/>
    <col min="9506" max="9506" width="11" customWidth="1"/>
    <col min="9507" max="9507" width="11.85546875" customWidth="1"/>
    <col min="9508" max="9508" width="0" hidden="1" customWidth="1"/>
    <col min="9509" max="9509" width="3" customWidth="1"/>
    <col min="9510" max="9510" width="4.85546875" customWidth="1"/>
    <col min="9511" max="9511" width="0" hidden="1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7.28515625" customWidth="1"/>
    <col min="9740" max="9740" width="5.7109375" customWidth="1"/>
    <col min="9741" max="9741" width="5.85546875" customWidth="1"/>
    <col min="9742" max="9742" width="3.42578125" customWidth="1"/>
    <col min="9743" max="9761" width="0" hidden="1" customWidth="1"/>
    <col min="9762" max="9762" width="11" customWidth="1"/>
    <col min="9763" max="9763" width="11.85546875" customWidth="1"/>
    <col min="9764" max="9764" width="0" hidden="1" customWidth="1"/>
    <col min="9765" max="9765" width="3" customWidth="1"/>
    <col min="9766" max="9766" width="4.85546875" customWidth="1"/>
    <col min="9767" max="9767" width="0" hidden="1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7.28515625" customWidth="1"/>
    <col min="9996" max="9996" width="5.7109375" customWidth="1"/>
    <col min="9997" max="9997" width="5.85546875" customWidth="1"/>
    <col min="9998" max="9998" width="3.42578125" customWidth="1"/>
    <col min="9999" max="10017" width="0" hidden="1" customWidth="1"/>
    <col min="10018" max="10018" width="11" customWidth="1"/>
    <col min="10019" max="10019" width="11.85546875" customWidth="1"/>
    <col min="10020" max="10020" width="0" hidden="1" customWidth="1"/>
    <col min="10021" max="10021" width="3" customWidth="1"/>
    <col min="10022" max="10022" width="4.85546875" customWidth="1"/>
    <col min="10023" max="10023" width="0" hidden="1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7.28515625" customWidth="1"/>
    <col min="10252" max="10252" width="5.7109375" customWidth="1"/>
    <col min="10253" max="10253" width="5.85546875" customWidth="1"/>
    <col min="10254" max="10254" width="3.42578125" customWidth="1"/>
    <col min="10255" max="10273" width="0" hidden="1" customWidth="1"/>
    <col min="10274" max="10274" width="11" customWidth="1"/>
    <col min="10275" max="10275" width="11.85546875" customWidth="1"/>
    <col min="10276" max="10276" width="0" hidden="1" customWidth="1"/>
    <col min="10277" max="10277" width="3" customWidth="1"/>
    <col min="10278" max="10278" width="4.85546875" customWidth="1"/>
    <col min="10279" max="10279" width="0" hidden="1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7.28515625" customWidth="1"/>
    <col min="10508" max="10508" width="5.7109375" customWidth="1"/>
    <col min="10509" max="10509" width="5.85546875" customWidth="1"/>
    <col min="10510" max="10510" width="3.42578125" customWidth="1"/>
    <col min="10511" max="10529" width="0" hidden="1" customWidth="1"/>
    <col min="10530" max="10530" width="11" customWidth="1"/>
    <col min="10531" max="10531" width="11.85546875" customWidth="1"/>
    <col min="10532" max="10532" width="0" hidden="1" customWidth="1"/>
    <col min="10533" max="10533" width="3" customWidth="1"/>
    <col min="10534" max="10534" width="4.85546875" customWidth="1"/>
    <col min="10535" max="10535" width="0" hidden="1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7.28515625" customWidth="1"/>
    <col min="10764" max="10764" width="5.7109375" customWidth="1"/>
    <col min="10765" max="10765" width="5.85546875" customWidth="1"/>
    <col min="10766" max="10766" width="3.42578125" customWidth="1"/>
    <col min="10767" max="10785" width="0" hidden="1" customWidth="1"/>
    <col min="10786" max="10786" width="11" customWidth="1"/>
    <col min="10787" max="10787" width="11.85546875" customWidth="1"/>
    <col min="10788" max="10788" width="0" hidden="1" customWidth="1"/>
    <col min="10789" max="10789" width="3" customWidth="1"/>
    <col min="10790" max="10790" width="4.85546875" customWidth="1"/>
    <col min="10791" max="10791" width="0" hidden="1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7.28515625" customWidth="1"/>
    <col min="11020" max="11020" width="5.7109375" customWidth="1"/>
    <col min="11021" max="11021" width="5.85546875" customWidth="1"/>
    <col min="11022" max="11022" width="3.42578125" customWidth="1"/>
    <col min="11023" max="11041" width="0" hidden="1" customWidth="1"/>
    <col min="11042" max="11042" width="11" customWidth="1"/>
    <col min="11043" max="11043" width="11.85546875" customWidth="1"/>
    <col min="11044" max="11044" width="0" hidden="1" customWidth="1"/>
    <col min="11045" max="11045" width="3" customWidth="1"/>
    <col min="11046" max="11046" width="4.85546875" customWidth="1"/>
    <col min="11047" max="11047" width="0" hidden="1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7.28515625" customWidth="1"/>
    <col min="11276" max="11276" width="5.7109375" customWidth="1"/>
    <col min="11277" max="11277" width="5.85546875" customWidth="1"/>
    <col min="11278" max="11278" width="3.42578125" customWidth="1"/>
    <col min="11279" max="11297" width="0" hidden="1" customWidth="1"/>
    <col min="11298" max="11298" width="11" customWidth="1"/>
    <col min="11299" max="11299" width="11.85546875" customWidth="1"/>
    <col min="11300" max="11300" width="0" hidden="1" customWidth="1"/>
    <col min="11301" max="11301" width="3" customWidth="1"/>
    <col min="11302" max="11302" width="4.85546875" customWidth="1"/>
    <col min="11303" max="11303" width="0" hidden="1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7.28515625" customWidth="1"/>
    <col min="11532" max="11532" width="5.7109375" customWidth="1"/>
    <col min="11533" max="11533" width="5.85546875" customWidth="1"/>
    <col min="11534" max="11534" width="3.42578125" customWidth="1"/>
    <col min="11535" max="11553" width="0" hidden="1" customWidth="1"/>
    <col min="11554" max="11554" width="11" customWidth="1"/>
    <col min="11555" max="11555" width="11.85546875" customWidth="1"/>
    <col min="11556" max="11556" width="0" hidden="1" customWidth="1"/>
    <col min="11557" max="11557" width="3" customWidth="1"/>
    <col min="11558" max="11558" width="4.85546875" customWidth="1"/>
    <col min="11559" max="11559" width="0" hidden="1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7.28515625" customWidth="1"/>
    <col min="11788" max="11788" width="5.7109375" customWidth="1"/>
    <col min="11789" max="11789" width="5.85546875" customWidth="1"/>
    <col min="11790" max="11790" width="3.42578125" customWidth="1"/>
    <col min="11791" max="11809" width="0" hidden="1" customWidth="1"/>
    <col min="11810" max="11810" width="11" customWidth="1"/>
    <col min="11811" max="11811" width="11.85546875" customWidth="1"/>
    <col min="11812" max="11812" width="0" hidden="1" customWidth="1"/>
    <col min="11813" max="11813" width="3" customWidth="1"/>
    <col min="11814" max="11814" width="4.85546875" customWidth="1"/>
    <col min="11815" max="11815" width="0" hidden="1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7.28515625" customWidth="1"/>
    <col min="12044" max="12044" width="5.7109375" customWidth="1"/>
    <col min="12045" max="12045" width="5.85546875" customWidth="1"/>
    <col min="12046" max="12046" width="3.42578125" customWidth="1"/>
    <col min="12047" max="12065" width="0" hidden="1" customWidth="1"/>
    <col min="12066" max="12066" width="11" customWidth="1"/>
    <col min="12067" max="12067" width="11.85546875" customWidth="1"/>
    <col min="12068" max="12068" width="0" hidden="1" customWidth="1"/>
    <col min="12069" max="12069" width="3" customWidth="1"/>
    <col min="12070" max="12070" width="4.85546875" customWidth="1"/>
    <col min="12071" max="12071" width="0" hidden="1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7.28515625" customWidth="1"/>
    <col min="12300" max="12300" width="5.7109375" customWidth="1"/>
    <col min="12301" max="12301" width="5.85546875" customWidth="1"/>
    <col min="12302" max="12302" width="3.42578125" customWidth="1"/>
    <col min="12303" max="12321" width="0" hidden="1" customWidth="1"/>
    <col min="12322" max="12322" width="11" customWidth="1"/>
    <col min="12323" max="12323" width="11.85546875" customWidth="1"/>
    <col min="12324" max="12324" width="0" hidden="1" customWidth="1"/>
    <col min="12325" max="12325" width="3" customWidth="1"/>
    <col min="12326" max="12326" width="4.85546875" customWidth="1"/>
    <col min="12327" max="12327" width="0" hidden="1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7.28515625" customWidth="1"/>
    <col min="12556" max="12556" width="5.7109375" customWidth="1"/>
    <col min="12557" max="12557" width="5.85546875" customWidth="1"/>
    <col min="12558" max="12558" width="3.42578125" customWidth="1"/>
    <col min="12559" max="12577" width="0" hidden="1" customWidth="1"/>
    <col min="12578" max="12578" width="11" customWidth="1"/>
    <col min="12579" max="12579" width="11.85546875" customWidth="1"/>
    <col min="12580" max="12580" width="0" hidden="1" customWidth="1"/>
    <col min="12581" max="12581" width="3" customWidth="1"/>
    <col min="12582" max="12582" width="4.85546875" customWidth="1"/>
    <col min="12583" max="12583" width="0" hidden="1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7.28515625" customWidth="1"/>
    <col min="12812" max="12812" width="5.7109375" customWidth="1"/>
    <col min="12813" max="12813" width="5.85546875" customWidth="1"/>
    <col min="12814" max="12814" width="3.42578125" customWidth="1"/>
    <col min="12815" max="12833" width="0" hidden="1" customWidth="1"/>
    <col min="12834" max="12834" width="11" customWidth="1"/>
    <col min="12835" max="12835" width="11.85546875" customWidth="1"/>
    <col min="12836" max="12836" width="0" hidden="1" customWidth="1"/>
    <col min="12837" max="12837" width="3" customWidth="1"/>
    <col min="12838" max="12838" width="4.85546875" customWidth="1"/>
    <col min="12839" max="12839" width="0" hidden="1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7.28515625" customWidth="1"/>
    <col min="13068" max="13068" width="5.7109375" customWidth="1"/>
    <col min="13069" max="13069" width="5.85546875" customWidth="1"/>
    <col min="13070" max="13070" width="3.42578125" customWidth="1"/>
    <col min="13071" max="13089" width="0" hidden="1" customWidth="1"/>
    <col min="13090" max="13090" width="11" customWidth="1"/>
    <col min="13091" max="13091" width="11.85546875" customWidth="1"/>
    <col min="13092" max="13092" width="0" hidden="1" customWidth="1"/>
    <col min="13093" max="13093" width="3" customWidth="1"/>
    <col min="13094" max="13094" width="4.85546875" customWidth="1"/>
    <col min="13095" max="13095" width="0" hidden="1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7.28515625" customWidth="1"/>
    <col min="13324" max="13324" width="5.7109375" customWidth="1"/>
    <col min="13325" max="13325" width="5.85546875" customWidth="1"/>
    <col min="13326" max="13326" width="3.42578125" customWidth="1"/>
    <col min="13327" max="13345" width="0" hidden="1" customWidth="1"/>
    <col min="13346" max="13346" width="11" customWidth="1"/>
    <col min="13347" max="13347" width="11.85546875" customWidth="1"/>
    <col min="13348" max="13348" width="0" hidden="1" customWidth="1"/>
    <col min="13349" max="13349" width="3" customWidth="1"/>
    <col min="13350" max="13350" width="4.85546875" customWidth="1"/>
    <col min="13351" max="13351" width="0" hidden="1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7.28515625" customWidth="1"/>
    <col min="13580" max="13580" width="5.7109375" customWidth="1"/>
    <col min="13581" max="13581" width="5.85546875" customWidth="1"/>
    <col min="13582" max="13582" width="3.42578125" customWidth="1"/>
    <col min="13583" max="13601" width="0" hidden="1" customWidth="1"/>
    <col min="13602" max="13602" width="11" customWidth="1"/>
    <col min="13603" max="13603" width="11.85546875" customWidth="1"/>
    <col min="13604" max="13604" width="0" hidden="1" customWidth="1"/>
    <col min="13605" max="13605" width="3" customWidth="1"/>
    <col min="13606" max="13606" width="4.85546875" customWidth="1"/>
    <col min="13607" max="13607" width="0" hidden="1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7.28515625" customWidth="1"/>
    <col min="13836" max="13836" width="5.7109375" customWidth="1"/>
    <col min="13837" max="13837" width="5.85546875" customWidth="1"/>
    <col min="13838" max="13838" width="3.42578125" customWidth="1"/>
    <col min="13839" max="13857" width="0" hidden="1" customWidth="1"/>
    <col min="13858" max="13858" width="11" customWidth="1"/>
    <col min="13859" max="13859" width="11.85546875" customWidth="1"/>
    <col min="13860" max="13860" width="0" hidden="1" customWidth="1"/>
    <col min="13861" max="13861" width="3" customWidth="1"/>
    <col min="13862" max="13862" width="4.85546875" customWidth="1"/>
    <col min="13863" max="13863" width="0" hidden="1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7.28515625" customWidth="1"/>
    <col min="14092" max="14092" width="5.7109375" customWidth="1"/>
    <col min="14093" max="14093" width="5.85546875" customWidth="1"/>
    <col min="14094" max="14094" width="3.42578125" customWidth="1"/>
    <col min="14095" max="14113" width="0" hidden="1" customWidth="1"/>
    <col min="14114" max="14114" width="11" customWidth="1"/>
    <col min="14115" max="14115" width="11.85546875" customWidth="1"/>
    <col min="14116" max="14116" width="0" hidden="1" customWidth="1"/>
    <col min="14117" max="14117" width="3" customWidth="1"/>
    <col min="14118" max="14118" width="4.85546875" customWidth="1"/>
    <col min="14119" max="14119" width="0" hidden="1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7.28515625" customWidth="1"/>
    <col min="14348" max="14348" width="5.7109375" customWidth="1"/>
    <col min="14349" max="14349" width="5.85546875" customWidth="1"/>
    <col min="14350" max="14350" width="3.42578125" customWidth="1"/>
    <col min="14351" max="14369" width="0" hidden="1" customWidth="1"/>
    <col min="14370" max="14370" width="11" customWidth="1"/>
    <col min="14371" max="14371" width="11.85546875" customWidth="1"/>
    <col min="14372" max="14372" width="0" hidden="1" customWidth="1"/>
    <col min="14373" max="14373" width="3" customWidth="1"/>
    <col min="14374" max="14374" width="4.85546875" customWidth="1"/>
    <col min="14375" max="14375" width="0" hidden="1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7.28515625" customWidth="1"/>
    <col min="14604" max="14604" width="5.7109375" customWidth="1"/>
    <col min="14605" max="14605" width="5.85546875" customWidth="1"/>
    <col min="14606" max="14606" width="3.42578125" customWidth="1"/>
    <col min="14607" max="14625" width="0" hidden="1" customWidth="1"/>
    <col min="14626" max="14626" width="11" customWidth="1"/>
    <col min="14627" max="14627" width="11.85546875" customWidth="1"/>
    <col min="14628" max="14628" width="0" hidden="1" customWidth="1"/>
    <col min="14629" max="14629" width="3" customWidth="1"/>
    <col min="14630" max="14630" width="4.85546875" customWidth="1"/>
    <col min="14631" max="14631" width="0" hidden="1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7.28515625" customWidth="1"/>
    <col min="14860" max="14860" width="5.7109375" customWidth="1"/>
    <col min="14861" max="14861" width="5.85546875" customWidth="1"/>
    <col min="14862" max="14862" width="3.42578125" customWidth="1"/>
    <col min="14863" max="14881" width="0" hidden="1" customWidth="1"/>
    <col min="14882" max="14882" width="11" customWidth="1"/>
    <col min="14883" max="14883" width="11.85546875" customWidth="1"/>
    <col min="14884" max="14884" width="0" hidden="1" customWidth="1"/>
    <col min="14885" max="14885" width="3" customWidth="1"/>
    <col min="14886" max="14886" width="4.85546875" customWidth="1"/>
    <col min="14887" max="14887" width="0" hidden="1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7.28515625" customWidth="1"/>
    <col min="15116" max="15116" width="5.7109375" customWidth="1"/>
    <col min="15117" max="15117" width="5.85546875" customWidth="1"/>
    <col min="15118" max="15118" width="3.42578125" customWidth="1"/>
    <col min="15119" max="15137" width="0" hidden="1" customWidth="1"/>
    <col min="15138" max="15138" width="11" customWidth="1"/>
    <col min="15139" max="15139" width="11.85546875" customWidth="1"/>
    <col min="15140" max="15140" width="0" hidden="1" customWidth="1"/>
    <col min="15141" max="15141" width="3" customWidth="1"/>
    <col min="15142" max="15142" width="4.85546875" customWidth="1"/>
    <col min="15143" max="15143" width="0" hidden="1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7.28515625" customWidth="1"/>
    <col min="15372" max="15372" width="5.7109375" customWidth="1"/>
    <col min="15373" max="15373" width="5.85546875" customWidth="1"/>
    <col min="15374" max="15374" width="3.42578125" customWidth="1"/>
    <col min="15375" max="15393" width="0" hidden="1" customWidth="1"/>
    <col min="15394" max="15394" width="11" customWidth="1"/>
    <col min="15395" max="15395" width="11.85546875" customWidth="1"/>
    <col min="15396" max="15396" width="0" hidden="1" customWidth="1"/>
    <col min="15397" max="15397" width="3" customWidth="1"/>
    <col min="15398" max="15398" width="4.85546875" customWidth="1"/>
    <col min="15399" max="15399" width="0" hidden="1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7.28515625" customWidth="1"/>
    <col min="15628" max="15628" width="5.7109375" customWidth="1"/>
    <col min="15629" max="15629" width="5.85546875" customWidth="1"/>
    <col min="15630" max="15630" width="3.42578125" customWidth="1"/>
    <col min="15631" max="15649" width="0" hidden="1" customWidth="1"/>
    <col min="15650" max="15650" width="11" customWidth="1"/>
    <col min="15651" max="15651" width="11.85546875" customWidth="1"/>
    <col min="15652" max="15652" width="0" hidden="1" customWidth="1"/>
    <col min="15653" max="15653" width="3" customWidth="1"/>
    <col min="15654" max="15654" width="4.85546875" customWidth="1"/>
    <col min="15655" max="15655" width="0" hidden="1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7.28515625" customWidth="1"/>
    <col min="15884" max="15884" width="5.7109375" customWidth="1"/>
    <col min="15885" max="15885" width="5.85546875" customWidth="1"/>
    <col min="15886" max="15886" width="3.42578125" customWidth="1"/>
    <col min="15887" max="15905" width="0" hidden="1" customWidth="1"/>
    <col min="15906" max="15906" width="11" customWidth="1"/>
    <col min="15907" max="15907" width="11.85546875" customWidth="1"/>
    <col min="15908" max="15908" width="0" hidden="1" customWidth="1"/>
    <col min="15909" max="15909" width="3" customWidth="1"/>
    <col min="15910" max="15910" width="4.85546875" customWidth="1"/>
    <col min="15911" max="15911" width="0" hidden="1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7.28515625" customWidth="1"/>
    <col min="16140" max="16140" width="5.7109375" customWidth="1"/>
    <col min="16141" max="16141" width="5.85546875" customWidth="1"/>
    <col min="16142" max="16142" width="3.42578125" customWidth="1"/>
    <col min="16143" max="16161" width="0" hidden="1" customWidth="1"/>
    <col min="16162" max="16162" width="11" customWidth="1"/>
    <col min="16163" max="16163" width="11.85546875" customWidth="1"/>
    <col min="16164" max="16164" width="0" hidden="1" customWidth="1"/>
    <col min="16165" max="16165" width="3" customWidth="1"/>
    <col min="16166" max="16166" width="4.85546875" customWidth="1"/>
    <col min="16167" max="16167" width="0" hidden="1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2" customFormat="1" ht="175.5" customHeight="1" thickBot="1" x14ac:dyDescent="0.25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1"/>
      <c r="AR1" s="1"/>
    </row>
    <row r="2" spans="1:45" s="2" customFormat="1" ht="13.5" thickTop="1" x14ac:dyDescent="0.2">
      <c r="A2" s="3" t="s">
        <v>1</v>
      </c>
      <c r="B2" s="3"/>
      <c r="C2" s="3"/>
      <c r="D2" s="3"/>
      <c r="E2" s="3"/>
      <c r="F2" s="3"/>
      <c r="J2" s="4"/>
      <c r="K2" s="4"/>
      <c r="L2" s="4"/>
      <c r="M2" s="4"/>
      <c r="N2" s="5"/>
      <c r="O2" s="5"/>
      <c r="P2" s="6"/>
      <c r="Q2" s="7"/>
      <c r="R2" s="8"/>
      <c r="S2" s="7"/>
      <c r="U2" s="7"/>
      <c r="V2" s="8"/>
      <c r="W2" s="7"/>
      <c r="Y2" s="7"/>
      <c r="AA2" s="7"/>
      <c r="AC2" s="7"/>
      <c r="AH2" s="9"/>
      <c r="AI2" s="10"/>
      <c r="AK2" s="11"/>
      <c r="AL2" s="12"/>
      <c r="AM2" s="13"/>
      <c r="AN2" s="14"/>
      <c r="AO2" s="15"/>
      <c r="AP2" s="14" t="s">
        <v>2</v>
      </c>
      <c r="AQ2" s="16"/>
      <c r="AR2" s="17"/>
    </row>
    <row r="3" spans="1:45" s="2" customFormat="1" ht="78.75" customHeight="1" thickBot="1" x14ac:dyDescent="0.3">
      <c r="A3" s="341" t="s">
        <v>63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18"/>
      <c r="AQ3" s="19"/>
      <c r="AR3" s="19"/>
    </row>
    <row r="4" spans="1:45" s="2" customFormat="1" ht="17.25" customHeight="1" thickBot="1" x14ac:dyDescent="0.3">
      <c r="A4" s="342" t="s">
        <v>3</v>
      </c>
      <c r="B4" s="344" t="s">
        <v>4</v>
      </c>
      <c r="C4" s="346" t="s">
        <v>5</v>
      </c>
      <c r="D4" s="344" t="s">
        <v>6</v>
      </c>
      <c r="E4" s="348" t="s">
        <v>7</v>
      </c>
      <c r="F4" s="20"/>
      <c r="G4" s="350" t="s">
        <v>8</v>
      </c>
      <c r="H4" s="352" t="s">
        <v>9</v>
      </c>
      <c r="I4" s="354" t="s">
        <v>10</v>
      </c>
      <c r="J4" s="332" t="s">
        <v>11</v>
      </c>
      <c r="K4" s="361" t="s">
        <v>12</v>
      </c>
      <c r="L4" s="334" t="s">
        <v>13</v>
      </c>
      <c r="M4" s="336" t="s">
        <v>14</v>
      </c>
      <c r="N4" s="336" t="s">
        <v>15</v>
      </c>
      <c r="O4" s="338" t="s">
        <v>16</v>
      </c>
      <c r="P4" s="356" t="s">
        <v>17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8"/>
      <c r="AP4" s="359" t="s">
        <v>18</v>
      </c>
      <c r="AQ4" s="19"/>
      <c r="AR4" s="19" t="s">
        <v>19</v>
      </c>
      <c r="AS4" s="2" t="s">
        <v>20</v>
      </c>
    </row>
    <row r="5" spans="1:45" ht="103.5" customHeight="1" thickBot="1" x14ac:dyDescent="0.3">
      <c r="A5" s="343"/>
      <c r="B5" s="345"/>
      <c r="C5" s="347"/>
      <c r="D5" s="345"/>
      <c r="E5" s="349"/>
      <c r="F5" s="21" t="s">
        <v>21</v>
      </c>
      <c r="G5" s="351"/>
      <c r="H5" s="353"/>
      <c r="I5" s="355"/>
      <c r="J5" s="333"/>
      <c r="K5" s="362"/>
      <c r="L5" s="335"/>
      <c r="M5" s="337"/>
      <c r="N5" s="337"/>
      <c r="O5" s="339"/>
      <c r="P5" s="22" t="s">
        <v>22</v>
      </c>
      <c r="Q5" s="23" t="s">
        <v>23</v>
      </c>
      <c r="R5" s="24" t="s">
        <v>24</v>
      </c>
      <c r="S5" s="23" t="s">
        <v>23</v>
      </c>
      <c r="T5" s="25" t="s">
        <v>25</v>
      </c>
      <c r="U5" s="23" t="s">
        <v>23</v>
      </c>
      <c r="V5" s="25" t="s">
        <v>26</v>
      </c>
      <c r="W5" s="23" t="s">
        <v>23</v>
      </c>
      <c r="X5" s="25" t="s">
        <v>27</v>
      </c>
      <c r="Y5" s="23" t="s">
        <v>23</v>
      </c>
      <c r="Z5" s="25" t="s">
        <v>28</v>
      </c>
      <c r="AA5" s="23" t="s">
        <v>23</v>
      </c>
      <c r="AB5" s="25" t="s">
        <v>29</v>
      </c>
      <c r="AC5" s="23" t="s">
        <v>23</v>
      </c>
      <c r="AD5" s="25" t="s">
        <v>30</v>
      </c>
      <c r="AE5" s="26" t="s">
        <v>31</v>
      </c>
      <c r="AF5" s="27" t="s">
        <v>32</v>
      </c>
      <c r="AG5" s="27" t="s">
        <v>33</v>
      </c>
      <c r="AH5" s="28" t="s">
        <v>34</v>
      </c>
      <c r="AI5" s="29" t="s">
        <v>17</v>
      </c>
      <c r="AJ5" s="30" t="s">
        <v>35</v>
      </c>
      <c r="AK5" s="31" t="s">
        <v>36</v>
      </c>
      <c r="AL5" s="32" t="s">
        <v>37</v>
      </c>
      <c r="AM5" s="33" t="s">
        <v>38</v>
      </c>
      <c r="AN5" s="26" t="s">
        <v>39</v>
      </c>
      <c r="AO5" s="34" t="s">
        <v>40</v>
      </c>
      <c r="AP5" s="360" t="s">
        <v>18</v>
      </c>
      <c r="AQ5" s="35" t="s">
        <v>41</v>
      </c>
      <c r="AR5" s="36">
        <v>4.1666666666666664E-2</v>
      </c>
      <c r="AS5" s="36">
        <v>4.1666666666666664E-2</v>
      </c>
    </row>
    <row r="6" spans="1:45" s="37" customFormat="1" ht="12.75" x14ac:dyDescent="0.2">
      <c r="A6" s="141">
        <v>1</v>
      </c>
      <c r="B6" s="142"/>
      <c r="C6" s="143"/>
      <c r="D6" s="144"/>
      <c r="E6" s="117" t="s">
        <v>55</v>
      </c>
      <c r="F6" s="61"/>
      <c r="G6" s="118"/>
      <c r="H6" s="119"/>
      <c r="I6" s="118"/>
      <c r="J6" s="117" t="s">
        <v>56</v>
      </c>
      <c r="K6" s="117">
        <v>2007</v>
      </c>
      <c r="L6" s="117" t="s">
        <v>44</v>
      </c>
      <c r="M6" s="145">
        <v>0.1</v>
      </c>
      <c r="N6" s="44" t="s">
        <v>20</v>
      </c>
      <c r="O6" s="146"/>
      <c r="P6" s="147"/>
      <c r="Q6" s="148"/>
      <c r="R6" s="149"/>
      <c r="S6" s="148"/>
      <c r="T6" s="150"/>
      <c r="U6" s="148"/>
      <c r="V6" s="150"/>
      <c r="W6" s="148"/>
      <c r="X6" s="150"/>
      <c r="Y6" s="148"/>
      <c r="Z6" s="150"/>
      <c r="AA6" s="148"/>
      <c r="AB6" s="150"/>
      <c r="AC6" s="148"/>
      <c r="AD6" s="150"/>
      <c r="AE6" s="151"/>
      <c r="AF6" s="152">
        <f t="shared" ref="AF6:AF11" si="0">SUM(Q6,S6,U6,W6,Y6,AA6,AC6)</f>
        <v>0</v>
      </c>
      <c r="AG6" s="152"/>
      <c r="AH6" s="153">
        <v>6.9675925925925938E-4</v>
      </c>
      <c r="AI6" s="154">
        <f t="shared" ref="AI6:AI11" si="1">IF(AH6&lt;&gt;"",IF(AH6="сход","сход",IF(OR(AND(N6="м",AH6&gt;$AR$5),AND(N6="ж",AH6&gt;$AS$5)),"прев. КВ",IF(AK6&gt;0,"сн с этапов",AH6))),"не фин.")</f>
        <v>6.9675925925925938E-4</v>
      </c>
      <c r="AJ6" s="155">
        <f>IF(ISNUMBER(AI6),0,IF(AI6="прев. КВ",2,IF(AI6="сн с этапов",1,IF(AI6="не фин.",4,3))))</f>
        <v>0</v>
      </c>
      <c r="AK6" s="131">
        <f t="shared" ref="AK6:AK11" si="2">COUNTIF(R6:AD6,"сн")</f>
        <v>0</v>
      </c>
      <c r="AL6" s="156">
        <v>1</v>
      </c>
      <c r="AM6" s="157">
        <f>IF(ISNA(VLOOKUP(AL6,[1]очки!$A$1:$B$65536,2,0)),0,IF(AJ6&gt;1,0,VLOOKUP(AL6,[1]очки!$A$1:$B$65536,2,0)))</f>
        <v>100</v>
      </c>
      <c r="AN6" s="158">
        <f t="shared" ref="AN6:AN11" si="3">IF(AJ6=0,AI6/SMALL($AI$6:$AI$11,1),"")</f>
        <v>1</v>
      </c>
      <c r="AO6" s="143"/>
      <c r="AP6" s="113"/>
    </row>
    <row r="7" spans="1:45" s="37" customFormat="1" ht="12.75" x14ac:dyDescent="0.2">
      <c r="A7" s="113">
        <v>2</v>
      </c>
      <c r="B7" s="114"/>
      <c r="C7" s="115"/>
      <c r="D7" s="116"/>
      <c r="E7" s="60" t="s">
        <v>45</v>
      </c>
      <c r="F7" s="61"/>
      <c r="G7" s="118"/>
      <c r="H7" s="119"/>
      <c r="I7" s="118"/>
      <c r="J7" s="60" t="s">
        <v>57</v>
      </c>
      <c r="K7" s="63">
        <v>2006</v>
      </c>
      <c r="L7" s="61" t="s">
        <v>47</v>
      </c>
      <c r="M7" s="120">
        <v>0</v>
      </c>
      <c r="N7" s="61" t="s">
        <v>20</v>
      </c>
      <c r="O7" s="121"/>
      <c r="P7" s="122"/>
      <c r="Q7" s="123"/>
      <c r="R7" s="124"/>
      <c r="S7" s="123"/>
      <c r="T7" s="125"/>
      <c r="U7" s="123"/>
      <c r="V7" s="125"/>
      <c r="W7" s="123"/>
      <c r="X7" s="125"/>
      <c r="Y7" s="123"/>
      <c r="Z7" s="125"/>
      <c r="AA7" s="123"/>
      <c r="AB7" s="125"/>
      <c r="AC7" s="123"/>
      <c r="AD7" s="125"/>
      <c r="AE7" s="126"/>
      <c r="AF7" s="127">
        <f t="shared" si="0"/>
        <v>0</v>
      </c>
      <c r="AG7" s="127"/>
      <c r="AH7" s="128">
        <v>9.3750000000000007E-4</v>
      </c>
      <c r="AI7" s="129">
        <f t="shared" si="1"/>
        <v>9.3750000000000007E-4</v>
      </c>
      <c r="AJ7" s="130">
        <f>IF(ISNUMBER(AI7),0,IF(AI7="прев. КВ",2,IF(AI7="сн с этапов",1,IF(AI7="не фин.",4,3))))</f>
        <v>0</v>
      </c>
      <c r="AK7" s="131">
        <f t="shared" si="2"/>
        <v>0</v>
      </c>
      <c r="AL7" s="132">
        <v>2</v>
      </c>
      <c r="AM7" s="133">
        <f>IF(ISNA(VLOOKUP(AL7,[1]очки!$A$1:$B$65536,2,0)),0,IF(AJ7&gt;1,0,VLOOKUP(AL7,[1]очки!$A$1:$B$65536,2,0)))</f>
        <v>96</v>
      </c>
      <c r="AN7" s="134">
        <f t="shared" si="3"/>
        <v>1.3455149501661128</v>
      </c>
      <c r="AO7" s="115"/>
      <c r="AP7" s="113"/>
      <c r="AQ7" s="35"/>
      <c r="AR7" s="56"/>
    </row>
    <row r="8" spans="1:45" s="37" customFormat="1" ht="12.75" x14ac:dyDescent="0.2">
      <c r="A8" s="113">
        <v>3</v>
      </c>
      <c r="B8" s="114"/>
      <c r="C8" s="115"/>
      <c r="D8" s="116"/>
      <c r="E8" s="117" t="s">
        <v>55</v>
      </c>
      <c r="F8" s="61"/>
      <c r="G8" s="118"/>
      <c r="H8" s="119"/>
      <c r="I8" s="118"/>
      <c r="J8" s="117" t="s">
        <v>58</v>
      </c>
      <c r="K8" s="117">
        <v>2006</v>
      </c>
      <c r="L8" s="117" t="s">
        <v>44</v>
      </c>
      <c r="M8" s="120">
        <v>0.1</v>
      </c>
      <c r="N8" s="44" t="s">
        <v>20</v>
      </c>
      <c r="O8" s="121"/>
      <c r="P8" s="122"/>
      <c r="Q8" s="123"/>
      <c r="R8" s="124"/>
      <c r="S8" s="123"/>
      <c r="T8" s="125"/>
      <c r="U8" s="123"/>
      <c r="V8" s="125"/>
      <c r="W8" s="123"/>
      <c r="X8" s="125"/>
      <c r="Y8" s="123"/>
      <c r="Z8" s="125"/>
      <c r="AA8" s="123"/>
      <c r="AB8" s="125"/>
      <c r="AC8" s="123"/>
      <c r="AD8" s="125"/>
      <c r="AE8" s="126"/>
      <c r="AF8" s="127">
        <f t="shared" si="0"/>
        <v>0</v>
      </c>
      <c r="AG8" s="127"/>
      <c r="AH8" s="128">
        <v>1.9212962962962962E-3</v>
      </c>
      <c r="AI8" s="129">
        <f t="shared" si="1"/>
        <v>1.9212962962962962E-3</v>
      </c>
      <c r="AJ8" s="130">
        <f>IF(ISNUMBER(AI8),0,IF(AI8="прев. КВ",2,IF(AI8="сн с этапов",1,IF(AI8="не фин.",4,3))))</f>
        <v>0</v>
      </c>
      <c r="AK8" s="131">
        <f t="shared" si="2"/>
        <v>0</v>
      </c>
      <c r="AL8" s="132">
        <v>3</v>
      </c>
      <c r="AM8" s="133">
        <f>IF(ISNA(VLOOKUP(AL8,[1]очки!$A$1:$B$65536,2,0)),0,IF(AJ8&gt;1,0,VLOOKUP(AL8,[1]очки!$A$1:$B$65536,2,0)))</f>
        <v>93</v>
      </c>
      <c r="AN8" s="134">
        <f t="shared" si="3"/>
        <v>2.7574750830564776</v>
      </c>
      <c r="AO8" s="115"/>
      <c r="AP8" s="113"/>
      <c r="AQ8" s="35"/>
      <c r="AR8" s="56"/>
    </row>
    <row r="9" spans="1:45" s="37" customFormat="1" ht="12.75" x14ac:dyDescent="0.2">
      <c r="A9" s="113">
        <v>4</v>
      </c>
      <c r="B9" s="114"/>
      <c r="C9" s="115"/>
      <c r="D9" s="116"/>
      <c r="E9" s="117" t="s">
        <v>59</v>
      </c>
      <c r="F9" s="61"/>
      <c r="G9" s="118"/>
      <c r="H9" s="119"/>
      <c r="I9" s="118"/>
      <c r="J9" s="117" t="s">
        <v>60</v>
      </c>
      <c r="K9" s="117">
        <v>2006</v>
      </c>
      <c r="L9" s="117" t="s">
        <v>47</v>
      </c>
      <c r="M9" s="120">
        <v>0</v>
      </c>
      <c r="N9" s="44" t="s">
        <v>20</v>
      </c>
      <c r="O9" s="121"/>
      <c r="P9" s="122"/>
      <c r="Q9" s="123"/>
      <c r="R9" s="124"/>
      <c r="S9" s="123"/>
      <c r="T9" s="125"/>
      <c r="U9" s="123"/>
      <c r="V9" s="125"/>
      <c r="W9" s="123"/>
      <c r="X9" s="125"/>
      <c r="Y9" s="123"/>
      <c r="Z9" s="125"/>
      <c r="AA9" s="123"/>
      <c r="AB9" s="125"/>
      <c r="AC9" s="123"/>
      <c r="AD9" s="125"/>
      <c r="AE9" s="126"/>
      <c r="AF9" s="127">
        <f t="shared" si="0"/>
        <v>0</v>
      </c>
      <c r="AG9" s="127"/>
      <c r="AH9" s="128">
        <v>2.1064814814814813E-3</v>
      </c>
      <c r="AI9" s="129">
        <f t="shared" si="1"/>
        <v>2.1064814814814813E-3</v>
      </c>
      <c r="AJ9" s="130">
        <f>IF(ISNUMBER(AI9),0,IF(AI9="прев. КВ",2,IF(AI9="сн с этапов",1,IF(AI9="не фин.",4,3))))</f>
        <v>0</v>
      </c>
      <c r="AK9" s="131">
        <f t="shared" si="2"/>
        <v>0</v>
      </c>
      <c r="AL9" s="132">
        <v>4</v>
      </c>
      <c r="AM9" s="133">
        <f>IF(ISNA(VLOOKUP(AL9,[1]очки!$A$1:$B$65536,2,0)),0,IF(AJ9&gt;1,0,VLOOKUP(AL9,[1]очки!$A$1:$B$65536,2,0)))</f>
        <v>90</v>
      </c>
      <c r="AN9" s="134">
        <f t="shared" si="3"/>
        <v>3.0232558139534875</v>
      </c>
      <c r="AO9" s="115"/>
      <c r="AP9" s="113"/>
      <c r="AQ9" s="35"/>
      <c r="AR9" s="56"/>
    </row>
    <row r="10" spans="1:45" s="37" customFormat="1" ht="12.75" x14ac:dyDescent="0.2">
      <c r="A10" s="113">
        <v>5</v>
      </c>
      <c r="B10" s="114"/>
      <c r="C10" s="115"/>
      <c r="D10" s="116"/>
      <c r="E10" s="60" t="s">
        <v>45</v>
      </c>
      <c r="F10" s="135"/>
      <c r="G10" s="118"/>
      <c r="H10" s="136"/>
      <c r="I10" s="137"/>
      <c r="J10" s="61" t="s">
        <v>61</v>
      </c>
      <c r="K10" s="63">
        <v>2006</v>
      </c>
      <c r="L10" s="61" t="s">
        <v>47</v>
      </c>
      <c r="M10" s="120">
        <v>0</v>
      </c>
      <c r="N10" s="61" t="s">
        <v>20</v>
      </c>
      <c r="O10" s="121"/>
      <c r="P10" s="122"/>
      <c r="Q10" s="123"/>
      <c r="R10" s="124"/>
      <c r="S10" s="123"/>
      <c r="T10" s="125"/>
      <c r="U10" s="123"/>
      <c r="V10" s="125"/>
      <c r="W10" s="123"/>
      <c r="X10" s="125"/>
      <c r="Y10" s="123"/>
      <c r="Z10" s="125"/>
      <c r="AA10" s="123"/>
      <c r="AB10" s="125"/>
      <c r="AC10" s="123"/>
      <c r="AD10" s="125"/>
      <c r="AE10" s="159"/>
      <c r="AF10" s="127">
        <f t="shared" si="0"/>
        <v>0</v>
      </c>
      <c r="AG10" s="127"/>
      <c r="AH10" s="128">
        <v>5.4861111111111117E-3</v>
      </c>
      <c r="AI10" s="129">
        <f t="shared" si="1"/>
        <v>5.4861111111111117E-3</v>
      </c>
      <c r="AJ10" s="130">
        <f>IF(ISNUMBER(AI10),0,IF(AI10="прев. КВ",2,IF(AI10="сн с этапов",1,IF(AI10="не фин.",4,3))))</f>
        <v>0</v>
      </c>
      <c r="AK10" s="131">
        <f t="shared" si="2"/>
        <v>0</v>
      </c>
      <c r="AL10" s="132">
        <v>5</v>
      </c>
      <c r="AM10" s="133">
        <f>IF(ISNA(VLOOKUP(AL10,[1]очки!$A$1:$B$65536,2,0)),0,IF(AJ10&gt;1,0,VLOOKUP(AL10,[1]очки!$A$1:$B$65536,2,0)))</f>
        <v>87</v>
      </c>
      <c r="AN10" s="134">
        <f t="shared" si="3"/>
        <v>7.8737541528239197</v>
      </c>
      <c r="AO10" s="115"/>
      <c r="AP10" s="113"/>
      <c r="AQ10" s="35"/>
      <c r="AR10" s="56"/>
    </row>
    <row r="11" spans="1:45" s="37" customFormat="1" ht="12.75" hidden="1" x14ac:dyDescent="0.2">
      <c r="A11" s="38">
        <v>6</v>
      </c>
      <c r="B11" s="39"/>
      <c r="C11" s="40"/>
      <c r="D11" s="41"/>
      <c r="E11" s="57"/>
      <c r="F11" s="57"/>
      <c r="G11" s="42"/>
      <c r="H11" s="58"/>
      <c r="I11" s="59"/>
      <c r="J11" s="64"/>
      <c r="K11" s="109"/>
      <c r="L11" s="43"/>
      <c r="M11" s="43"/>
      <c r="N11" s="65"/>
      <c r="O11" s="45"/>
      <c r="P11" s="46"/>
      <c r="Q11" s="47"/>
      <c r="R11" s="48"/>
      <c r="S11" s="47"/>
      <c r="T11" s="49"/>
      <c r="U11" s="47"/>
      <c r="V11" s="49"/>
      <c r="W11" s="47"/>
      <c r="X11" s="49"/>
      <c r="Y11" s="47"/>
      <c r="Z11" s="49"/>
      <c r="AA11" s="47"/>
      <c r="AB11" s="49"/>
      <c r="AC11" s="47"/>
      <c r="AD11" s="49"/>
      <c r="AE11" s="66"/>
      <c r="AF11" s="50">
        <f t="shared" si="0"/>
        <v>0</v>
      </c>
      <c r="AG11" s="50"/>
      <c r="AH11" s="62"/>
      <c r="AI11" s="67" t="str">
        <f t="shared" si="1"/>
        <v>не фин.</v>
      </c>
      <c r="AJ11" s="51">
        <v>5</v>
      </c>
      <c r="AK11" s="52">
        <f t="shared" si="2"/>
        <v>0</v>
      </c>
      <c r="AL11" s="53">
        <v>6</v>
      </c>
      <c r="AM11" s="54">
        <f>IF(ISNA(VLOOKUP(AL11,[1]очки!$A$1:$B$65536,2,0)),0,IF(AJ11&gt;1,0,VLOOKUP(AL11,[1]очки!$A$1:$B$65536,2,0)))</f>
        <v>0</v>
      </c>
      <c r="AN11" s="55" t="str">
        <f t="shared" si="3"/>
        <v/>
      </c>
      <c r="AO11" s="40"/>
      <c r="AP11" s="38"/>
      <c r="AQ11" s="35"/>
      <c r="AR11" s="56"/>
    </row>
    <row r="12" spans="1:45" s="37" customFormat="1" ht="12.75" hidden="1" outlineLevel="1" x14ac:dyDescent="0.2">
      <c r="G12" s="68"/>
      <c r="H12" s="68"/>
      <c r="I12" s="68"/>
      <c r="K12" s="110"/>
      <c r="L12" s="70" t="s">
        <v>50</v>
      </c>
      <c r="M12" s="71">
        <v>0</v>
      </c>
      <c r="O12" s="71"/>
      <c r="Q12" s="72"/>
      <c r="S12" s="72"/>
      <c r="U12" s="72"/>
      <c r="W12" s="72"/>
      <c r="Y12" s="72"/>
      <c r="AA12" s="72"/>
      <c r="AC12" s="72"/>
      <c r="AH12" s="73"/>
      <c r="AI12" s="74"/>
      <c r="AL12" s="12"/>
      <c r="AM12" s="12"/>
      <c r="AN12" s="11"/>
    </row>
    <row r="13" spans="1:45" s="2" customFormat="1" ht="45" customHeight="1" outlineLevel="1" x14ac:dyDescent="0.2">
      <c r="E13" s="75"/>
      <c r="F13" s="75"/>
      <c r="G13" s="75"/>
      <c r="H13" s="16"/>
      <c r="I13" s="76"/>
      <c r="K13" s="111"/>
      <c r="P13" s="8"/>
      <c r="Q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F13" s="8"/>
      <c r="AG13" s="8"/>
      <c r="AH13" s="9"/>
      <c r="AI13" s="74"/>
      <c r="AL13" s="77"/>
      <c r="AM13" s="77"/>
    </row>
    <row r="14" spans="1:45" s="37" customFormat="1" ht="45" hidden="1" customHeight="1" outlineLevel="1" x14ac:dyDescent="0.2">
      <c r="A14" s="331" t="s">
        <v>51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78"/>
      <c r="AH14" s="73"/>
      <c r="AI14" s="74"/>
      <c r="AL14" s="79"/>
      <c r="AM14" s="79"/>
    </row>
    <row r="15" spans="1:45" outlineLevel="1" x14ac:dyDescent="0.25">
      <c r="A15" s="69"/>
      <c r="B15" s="69"/>
      <c r="C15" s="69"/>
      <c r="D15" s="69"/>
      <c r="E15" s="69"/>
      <c r="F15" s="69"/>
      <c r="G15" s="68"/>
      <c r="H15" s="68"/>
      <c r="I15" s="68"/>
      <c r="J15" s="80"/>
      <c r="K15" s="80"/>
      <c r="L15" s="80"/>
      <c r="M15" s="80"/>
      <c r="N15" s="71"/>
      <c r="O15" s="71"/>
      <c r="P15" s="81"/>
      <c r="Q15" s="82"/>
      <c r="R15" s="81"/>
      <c r="S15" s="82"/>
      <c r="T15" s="81"/>
      <c r="U15" s="82"/>
      <c r="V15" s="81"/>
      <c r="W15" s="82"/>
      <c r="X15" s="81"/>
      <c r="Y15" s="82"/>
      <c r="Z15" s="81"/>
      <c r="AA15" s="82"/>
      <c r="AB15" s="81"/>
      <c r="AC15" s="82"/>
      <c r="AD15" s="81"/>
      <c r="AE15" s="81"/>
      <c r="AF15" s="81"/>
      <c r="AG15" s="81"/>
      <c r="AH15" s="83" t="s">
        <v>52</v>
      </c>
      <c r="AI15" s="74"/>
      <c r="AJ15" s="84"/>
      <c r="AK15" s="84"/>
      <c r="AL15" s="85"/>
      <c r="AM15" s="85"/>
      <c r="AN15" s="86"/>
      <c r="AO15" s="87"/>
      <c r="AP15" s="87"/>
      <c r="AQ15" s="37"/>
      <c r="AR15" s="37"/>
      <c r="AS15" s="37"/>
    </row>
    <row r="16" spans="1:45" s="88" customFormat="1" outlineLevel="1" x14ac:dyDescent="0.25">
      <c r="A16" s="88" t="s">
        <v>53</v>
      </c>
      <c r="C16" s="89"/>
      <c r="D16" s="89"/>
      <c r="E16" s="89"/>
      <c r="F16" s="89"/>
      <c r="G16" s="90"/>
      <c r="H16" s="90"/>
      <c r="I16" s="90"/>
      <c r="J16" s="90"/>
      <c r="K16" s="90"/>
      <c r="L16" s="90"/>
      <c r="M16" s="90"/>
      <c r="N16" s="91"/>
      <c r="O16" s="91"/>
      <c r="P16" s="92"/>
      <c r="Q16" s="93"/>
      <c r="R16" s="94"/>
      <c r="S16" s="93"/>
      <c r="T16" s="92"/>
      <c r="U16" s="93"/>
      <c r="V16" s="94"/>
      <c r="W16" s="93"/>
      <c r="X16" s="92"/>
      <c r="Y16" s="93"/>
      <c r="Z16" s="92"/>
      <c r="AA16" s="93"/>
      <c r="AB16" s="92"/>
      <c r="AC16" s="93"/>
      <c r="AD16" s="92"/>
      <c r="AE16" s="95"/>
      <c r="AF16" s="92"/>
      <c r="AG16" s="92"/>
      <c r="AH16" s="96"/>
      <c r="AI16" s="74"/>
      <c r="AJ16" s="97"/>
      <c r="AL16" s="98"/>
      <c r="AM16" s="98"/>
      <c r="AO16" s="99"/>
      <c r="AP16" s="99"/>
    </row>
    <row r="17" spans="1:43" s="88" customFormat="1" x14ac:dyDescent="0.25">
      <c r="A17" s="88" t="s">
        <v>54</v>
      </c>
      <c r="J17" s="100"/>
      <c r="K17" s="100"/>
      <c r="L17" s="100"/>
      <c r="M17" s="100"/>
      <c r="N17" s="100"/>
      <c r="O17" s="100"/>
      <c r="P17" s="101"/>
      <c r="Q17" s="102"/>
      <c r="R17" s="8"/>
      <c r="S17" s="102"/>
      <c r="U17" s="102"/>
      <c r="V17" s="8"/>
      <c r="W17" s="102"/>
      <c r="Y17" s="102"/>
      <c r="AA17" s="102"/>
      <c r="AC17" s="102"/>
      <c r="AE17" s="103"/>
      <c r="AH17" s="104"/>
      <c r="AI17" s="74"/>
      <c r="AL17" s="98"/>
      <c r="AM17" s="98"/>
      <c r="AO17" s="99"/>
      <c r="AP17" s="99"/>
      <c r="AQ17" s="99"/>
    </row>
    <row r="18" spans="1:43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105"/>
      <c r="K18" s="105"/>
      <c r="L18" s="105"/>
      <c r="M18" s="105"/>
      <c r="N18" s="5"/>
      <c r="O18" s="5"/>
      <c r="P18" s="106"/>
      <c r="Q18" s="72"/>
      <c r="R18" s="37"/>
      <c r="S18" s="72"/>
      <c r="T18" s="37"/>
      <c r="U18" s="72"/>
      <c r="V18" s="37"/>
      <c r="W18" s="72"/>
      <c r="X18" s="37"/>
      <c r="Y18" s="72"/>
      <c r="Z18" s="37"/>
      <c r="AA18" s="72"/>
      <c r="AB18" s="37"/>
      <c r="AC18" s="72"/>
      <c r="AD18" s="37"/>
      <c r="AE18" s="37"/>
      <c r="AF18" s="37"/>
      <c r="AG18" s="37"/>
      <c r="AH18" s="107"/>
      <c r="AI18" s="108"/>
      <c r="AJ18" s="37"/>
      <c r="AK18" s="37"/>
      <c r="AL18" s="12"/>
      <c r="AM18" s="12"/>
      <c r="AN18" s="11"/>
      <c r="AO18" s="37"/>
      <c r="AP18" s="37"/>
      <c r="AQ18" s="37"/>
    </row>
    <row r="19" spans="1:43" x14ac:dyDescent="0.25">
      <c r="A19" s="37"/>
      <c r="B19" s="37"/>
      <c r="C19" s="37"/>
      <c r="D19" s="37"/>
      <c r="E19" s="37"/>
      <c r="F19" s="37"/>
      <c r="G19" s="105"/>
      <c r="H19" s="105"/>
      <c r="I19" s="105"/>
      <c r="J19" s="5"/>
      <c r="K19" s="5"/>
      <c r="L19" s="5"/>
      <c r="M19" s="5"/>
      <c r="N19" s="106"/>
      <c r="O19" s="106"/>
      <c r="P19" s="37"/>
      <c r="Q19" s="72"/>
      <c r="R19" s="37"/>
      <c r="S19" s="72"/>
      <c r="T19" s="37"/>
      <c r="U19" s="72"/>
      <c r="V19" s="37"/>
      <c r="W19" s="72"/>
      <c r="X19" s="37"/>
      <c r="Y19" s="72"/>
      <c r="Z19" s="37"/>
      <c r="AA19" s="72"/>
      <c r="AB19" s="37"/>
      <c r="AC19" s="72"/>
      <c r="AD19" s="37"/>
      <c r="AE19" s="37"/>
      <c r="AF19" s="37"/>
      <c r="AG19" s="37"/>
      <c r="AH19" s="73"/>
      <c r="AI19" s="112"/>
      <c r="AJ19" s="37"/>
      <c r="AK19" s="37"/>
      <c r="AL19" s="12"/>
      <c r="AM19" s="12"/>
      <c r="AN19" s="11"/>
      <c r="AO19" s="37"/>
      <c r="AP19" s="37"/>
      <c r="AQ19" s="37"/>
    </row>
  </sheetData>
  <mergeCells count="19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14:AF14"/>
    <mergeCell ref="J4:J5"/>
    <mergeCell ref="K4:K5"/>
    <mergeCell ref="L4:L5"/>
    <mergeCell ref="M4:M5"/>
    <mergeCell ref="N4:N5"/>
    <mergeCell ref="O4:O5"/>
  </mergeCells>
  <pageMargins left="0.59055118110236227" right="0.62992125984251968" top="0.55118110236220474" bottom="0.98425196850393704" header="0.51181102362204722" footer="0.51181102362204722"/>
  <pageSetup paperSize="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pageSetUpPr fitToPage="1"/>
  </sheetPr>
  <dimension ref="A1:AT45"/>
  <sheetViews>
    <sheetView topLeftCell="A4" zoomScale="70" workbookViewId="0">
      <selection activeCell="AO5" sqref="AO5"/>
    </sheetView>
  </sheetViews>
  <sheetFormatPr defaultRowHeight="15" outlineLevelRow="1" outlineLevelCol="1" x14ac:dyDescent="0.25"/>
  <cols>
    <col min="1" max="1" width="4.28515625" customWidth="1"/>
    <col min="2" max="2" width="4.28515625" hidden="1" customWidth="1" outlineLevel="1"/>
    <col min="3" max="3" width="3.7109375" hidden="1" customWidth="1" collapsed="1"/>
    <col min="4" max="4" width="4.42578125" hidden="1" customWidth="1"/>
    <col min="5" max="5" width="32.8554687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8.7109375" customWidth="1"/>
    <col min="11" max="11" width="5.14062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hidden="1" customWidth="1" collapsed="1"/>
    <col min="19" max="19" width="7" hidden="1" customWidth="1" outlineLevel="1"/>
    <col min="20" max="20" width="4.5703125" hidden="1" customWidth="1" collapsed="1"/>
    <col min="21" max="21" width="5.5703125" hidden="1" customWidth="1" outlineLevel="1"/>
    <col min="22" max="22" width="5.140625" hidden="1" customWidth="1" collapsed="1"/>
    <col min="23" max="23" width="7" hidden="1" customWidth="1" outlineLevel="1"/>
    <col min="24" max="24" width="5.140625" hidden="1" customWidth="1" collapsed="1"/>
    <col min="25" max="25" width="5.5703125" hidden="1" customWidth="1" outlineLevel="1"/>
    <col min="26" max="26" width="5.140625" hidden="1" customWidth="1" collapsed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10.42578125" hidden="1" customWidth="1" outlineLevel="1"/>
    <col min="32" max="33" width="6.5703125" hidden="1" customWidth="1" outlineLevel="1"/>
    <col min="34" max="34" width="11" hidden="1" customWidth="1" collapsed="1"/>
    <col min="35" max="35" width="11.85546875" customWidth="1"/>
    <col min="36" max="37" width="3" hidden="1" customWidth="1"/>
    <col min="38" max="38" width="4.85546875" customWidth="1"/>
    <col min="39" max="39" width="4.7109375" hidden="1" customWidth="1" outlineLevel="1"/>
    <col min="40" max="40" width="10.7109375" customWidth="1" outlineLevel="1"/>
    <col min="41" max="41" width="5.5703125" customWidth="1" outlineLevel="1"/>
    <col min="42" max="42" width="7.42578125" customWidth="1"/>
    <col min="43" max="45" width="9.140625" hidden="1" customWidth="1" outlineLevel="1"/>
    <col min="46" max="46" width="9.140625" collapsed="1"/>
    <col min="257" max="257" width="4.28515625" customWidth="1"/>
    <col min="258" max="260" width="0" hidden="1" customWidth="1"/>
    <col min="261" max="261" width="29.140625" customWidth="1"/>
    <col min="262" max="265" width="0" hidden="1" customWidth="1"/>
    <col min="266" max="266" width="25" customWidth="1"/>
    <col min="267" max="267" width="5.140625" customWidth="1"/>
    <col min="268" max="268" width="5.7109375" customWidth="1"/>
    <col min="269" max="269" width="0" hidden="1" customWidth="1"/>
    <col min="270" max="270" width="3.42578125" customWidth="1"/>
    <col min="271" max="289" width="0" hidden="1" customWidth="1"/>
    <col min="290" max="290" width="11" customWidth="1"/>
    <col min="291" max="291" width="11.85546875" customWidth="1"/>
    <col min="292" max="292" width="0" hidden="1" customWidth="1"/>
    <col min="293" max="293" width="3" customWidth="1"/>
    <col min="294" max="294" width="4.85546875" customWidth="1"/>
    <col min="295" max="295" width="4.7109375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6" width="0" hidden="1" customWidth="1"/>
    <col min="517" max="517" width="29.140625" customWidth="1"/>
    <col min="518" max="521" width="0" hidden="1" customWidth="1"/>
    <col min="522" max="522" width="25" customWidth="1"/>
    <col min="523" max="523" width="5.140625" customWidth="1"/>
    <col min="524" max="524" width="5.7109375" customWidth="1"/>
    <col min="525" max="525" width="0" hidden="1" customWidth="1"/>
    <col min="526" max="526" width="3.42578125" customWidth="1"/>
    <col min="527" max="545" width="0" hidden="1" customWidth="1"/>
    <col min="546" max="546" width="11" customWidth="1"/>
    <col min="547" max="547" width="11.85546875" customWidth="1"/>
    <col min="548" max="548" width="0" hidden="1" customWidth="1"/>
    <col min="549" max="549" width="3" customWidth="1"/>
    <col min="550" max="550" width="4.85546875" customWidth="1"/>
    <col min="551" max="551" width="4.7109375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2" width="0" hidden="1" customWidth="1"/>
    <col min="773" max="773" width="29.140625" customWidth="1"/>
    <col min="774" max="777" width="0" hidden="1" customWidth="1"/>
    <col min="778" max="778" width="25" customWidth="1"/>
    <col min="779" max="779" width="5.140625" customWidth="1"/>
    <col min="780" max="780" width="5.7109375" customWidth="1"/>
    <col min="781" max="781" width="0" hidden="1" customWidth="1"/>
    <col min="782" max="782" width="3.42578125" customWidth="1"/>
    <col min="783" max="801" width="0" hidden="1" customWidth="1"/>
    <col min="802" max="802" width="11" customWidth="1"/>
    <col min="803" max="803" width="11.85546875" customWidth="1"/>
    <col min="804" max="804" width="0" hidden="1" customWidth="1"/>
    <col min="805" max="805" width="3" customWidth="1"/>
    <col min="806" max="806" width="4.85546875" customWidth="1"/>
    <col min="807" max="807" width="4.7109375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5.140625" customWidth="1"/>
    <col min="1036" max="1036" width="5.7109375" customWidth="1"/>
    <col min="1037" max="1037" width="0" hidden="1" customWidth="1"/>
    <col min="1038" max="1038" width="3.42578125" customWidth="1"/>
    <col min="1039" max="1057" width="0" hidden="1" customWidth="1"/>
    <col min="1058" max="1058" width="11" customWidth="1"/>
    <col min="1059" max="1059" width="11.85546875" customWidth="1"/>
    <col min="1060" max="1060" width="0" hidden="1" customWidth="1"/>
    <col min="1061" max="1061" width="3" customWidth="1"/>
    <col min="1062" max="1062" width="4.85546875" customWidth="1"/>
    <col min="1063" max="1063" width="4.7109375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5.140625" customWidth="1"/>
    <col min="1292" max="1292" width="5.7109375" customWidth="1"/>
    <col min="1293" max="1293" width="0" hidden="1" customWidth="1"/>
    <col min="1294" max="1294" width="3.42578125" customWidth="1"/>
    <col min="1295" max="1313" width="0" hidden="1" customWidth="1"/>
    <col min="1314" max="1314" width="11" customWidth="1"/>
    <col min="1315" max="1315" width="11.85546875" customWidth="1"/>
    <col min="1316" max="1316" width="0" hidden="1" customWidth="1"/>
    <col min="1317" max="1317" width="3" customWidth="1"/>
    <col min="1318" max="1318" width="4.85546875" customWidth="1"/>
    <col min="1319" max="1319" width="4.7109375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5.140625" customWidth="1"/>
    <col min="1548" max="1548" width="5.7109375" customWidth="1"/>
    <col min="1549" max="1549" width="0" hidden="1" customWidth="1"/>
    <col min="1550" max="1550" width="3.42578125" customWidth="1"/>
    <col min="1551" max="1569" width="0" hidden="1" customWidth="1"/>
    <col min="1570" max="1570" width="11" customWidth="1"/>
    <col min="1571" max="1571" width="11.85546875" customWidth="1"/>
    <col min="1572" max="1572" width="0" hidden="1" customWidth="1"/>
    <col min="1573" max="1573" width="3" customWidth="1"/>
    <col min="1574" max="1574" width="4.85546875" customWidth="1"/>
    <col min="1575" max="1575" width="4.7109375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5.140625" customWidth="1"/>
    <col min="1804" max="1804" width="5.7109375" customWidth="1"/>
    <col min="1805" max="1805" width="0" hidden="1" customWidth="1"/>
    <col min="1806" max="1806" width="3.42578125" customWidth="1"/>
    <col min="1807" max="1825" width="0" hidden="1" customWidth="1"/>
    <col min="1826" max="1826" width="11" customWidth="1"/>
    <col min="1827" max="1827" width="11.85546875" customWidth="1"/>
    <col min="1828" max="1828" width="0" hidden="1" customWidth="1"/>
    <col min="1829" max="1829" width="3" customWidth="1"/>
    <col min="1830" max="1830" width="4.85546875" customWidth="1"/>
    <col min="1831" max="1831" width="4.7109375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5.140625" customWidth="1"/>
    <col min="2060" max="2060" width="5.7109375" customWidth="1"/>
    <col min="2061" max="2061" width="0" hidden="1" customWidth="1"/>
    <col min="2062" max="2062" width="3.42578125" customWidth="1"/>
    <col min="2063" max="2081" width="0" hidden="1" customWidth="1"/>
    <col min="2082" max="2082" width="11" customWidth="1"/>
    <col min="2083" max="2083" width="11.85546875" customWidth="1"/>
    <col min="2084" max="2084" width="0" hidden="1" customWidth="1"/>
    <col min="2085" max="2085" width="3" customWidth="1"/>
    <col min="2086" max="2086" width="4.85546875" customWidth="1"/>
    <col min="2087" max="2087" width="4.7109375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5.140625" customWidth="1"/>
    <col min="2316" max="2316" width="5.7109375" customWidth="1"/>
    <col min="2317" max="2317" width="0" hidden="1" customWidth="1"/>
    <col min="2318" max="2318" width="3.42578125" customWidth="1"/>
    <col min="2319" max="2337" width="0" hidden="1" customWidth="1"/>
    <col min="2338" max="2338" width="11" customWidth="1"/>
    <col min="2339" max="2339" width="11.85546875" customWidth="1"/>
    <col min="2340" max="2340" width="0" hidden="1" customWidth="1"/>
    <col min="2341" max="2341" width="3" customWidth="1"/>
    <col min="2342" max="2342" width="4.85546875" customWidth="1"/>
    <col min="2343" max="2343" width="4.7109375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5.140625" customWidth="1"/>
    <col min="2572" max="2572" width="5.7109375" customWidth="1"/>
    <col min="2573" max="2573" width="0" hidden="1" customWidth="1"/>
    <col min="2574" max="2574" width="3.42578125" customWidth="1"/>
    <col min="2575" max="2593" width="0" hidden="1" customWidth="1"/>
    <col min="2594" max="2594" width="11" customWidth="1"/>
    <col min="2595" max="2595" width="11.85546875" customWidth="1"/>
    <col min="2596" max="2596" width="0" hidden="1" customWidth="1"/>
    <col min="2597" max="2597" width="3" customWidth="1"/>
    <col min="2598" max="2598" width="4.85546875" customWidth="1"/>
    <col min="2599" max="2599" width="4.7109375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5.140625" customWidth="1"/>
    <col min="2828" max="2828" width="5.7109375" customWidth="1"/>
    <col min="2829" max="2829" width="0" hidden="1" customWidth="1"/>
    <col min="2830" max="2830" width="3.42578125" customWidth="1"/>
    <col min="2831" max="2849" width="0" hidden="1" customWidth="1"/>
    <col min="2850" max="2850" width="11" customWidth="1"/>
    <col min="2851" max="2851" width="11.85546875" customWidth="1"/>
    <col min="2852" max="2852" width="0" hidden="1" customWidth="1"/>
    <col min="2853" max="2853" width="3" customWidth="1"/>
    <col min="2854" max="2854" width="4.85546875" customWidth="1"/>
    <col min="2855" max="2855" width="4.7109375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5.140625" customWidth="1"/>
    <col min="3084" max="3084" width="5.7109375" customWidth="1"/>
    <col min="3085" max="3085" width="0" hidden="1" customWidth="1"/>
    <col min="3086" max="3086" width="3.42578125" customWidth="1"/>
    <col min="3087" max="3105" width="0" hidden="1" customWidth="1"/>
    <col min="3106" max="3106" width="11" customWidth="1"/>
    <col min="3107" max="3107" width="11.85546875" customWidth="1"/>
    <col min="3108" max="3108" width="0" hidden="1" customWidth="1"/>
    <col min="3109" max="3109" width="3" customWidth="1"/>
    <col min="3110" max="3110" width="4.85546875" customWidth="1"/>
    <col min="3111" max="3111" width="4.7109375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5.140625" customWidth="1"/>
    <col min="3340" max="3340" width="5.7109375" customWidth="1"/>
    <col min="3341" max="3341" width="0" hidden="1" customWidth="1"/>
    <col min="3342" max="3342" width="3.42578125" customWidth="1"/>
    <col min="3343" max="3361" width="0" hidden="1" customWidth="1"/>
    <col min="3362" max="3362" width="11" customWidth="1"/>
    <col min="3363" max="3363" width="11.85546875" customWidth="1"/>
    <col min="3364" max="3364" width="0" hidden="1" customWidth="1"/>
    <col min="3365" max="3365" width="3" customWidth="1"/>
    <col min="3366" max="3366" width="4.85546875" customWidth="1"/>
    <col min="3367" max="3367" width="4.7109375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5.140625" customWidth="1"/>
    <col min="3596" max="3596" width="5.7109375" customWidth="1"/>
    <col min="3597" max="3597" width="0" hidden="1" customWidth="1"/>
    <col min="3598" max="3598" width="3.42578125" customWidth="1"/>
    <col min="3599" max="3617" width="0" hidden="1" customWidth="1"/>
    <col min="3618" max="3618" width="11" customWidth="1"/>
    <col min="3619" max="3619" width="11.85546875" customWidth="1"/>
    <col min="3620" max="3620" width="0" hidden="1" customWidth="1"/>
    <col min="3621" max="3621" width="3" customWidth="1"/>
    <col min="3622" max="3622" width="4.85546875" customWidth="1"/>
    <col min="3623" max="3623" width="4.7109375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5.140625" customWidth="1"/>
    <col min="3852" max="3852" width="5.7109375" customWidth="1"/>
    <col min="3853" max="3853" width="0" hidden="1" customWidth="1"/>
    <col min="3854" max="3854" width="3.42578125" customWidth="1"/>
    <col min="3855" max="3873" width="0" hidden="1" customWidth="1"/>
    <col min="3874" max="3874" width="11" customWidth="1"/>
    <col min="3875" max="3875" width="11.85546875" customWidth="1"/>
    <col min="3876" max="3876" width="0" hidden="1" customWidth="1"/>
    <col min="3877" max="3877" width="3" customWidth="1"/>
    <col min="3878" max="3878" width="4.85546875" customWidth="1"/>
    <col min="3879" max="3879" width="4.7109375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5.140625" customWidth="1"/>
    <col min="4108" max="4108" width="5.7109375" customWidth="1"/>
    <col min="4109" max="4109" width="0" hidden="1" customWidth="1"/>
    <col min="4110" max="4110" width="3.42578125" customWidth="1"/>
    <col min="4111" max="4129" width="0" hidden="1" customWidth="1"/>
    <col min="4130" max="4130" width="11" customWidth="1"/>
    <col min="4131" max="4131" width="11.85546875" customWidth="1"/>
    <col min="4132" max="4132" width="0" hidden="1" customWidth="1"/>
    <col min="4133" max="4133" width="3" customWidth="1"/>
    <col min="4134" max="4134" width="4.85546875" customWidth="1"/>
    <col min="4135" max="4135" width="4.7109375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5.140625" customWidth="1"/>
    <col min="4364" max="4364" width="5.7109375" customWidth="1"/>
    <col min="4365" max="4365" width="0" hidden="1" customWidth="1"/>
    <col min="4366" max="4366" width="3.42578125" customWidth="1"/>
    <col min="4367" max="4385" width="0" hidden="1" customWidth="1"/>
    <col min="4386" max="4386" width="11" customWidth="1"/>
    <col min="4387" max="4387" width="11.85546875" customWidth="1"/>
    <col min="4388" max="4388" width="0" hidden="1" customWidth="1"/>
    <col min="4389" max="4389" width="3" customWidth="1"/>
    <col min="4390" max="4390" width="4.85546875" customWidth="1"/>
    <col min="4391" max="4391" width="4.7109375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5.140625" customWidth="1"/>
    <col min="4620" max="4620" width="5.7109375" customWidth="1"/>
    <col min="4621" max="4621" width="0" hidden="1" customWidth="1"/>
    <col min="4622" max="4622" width="3.42578125" customWidth="1"/>
    <col min="4623" max="4641" width="0" hidden="1" customWidth="1"/>
    <col min="4642" max="4642" width="11" customWidth="1"/>
    <col min="4643" max="4643" width="11.85546875" customWidth="1"/>
    <col min="4644" max="4644" width="0" hidden="1" customWidth="1"/>
    <col min="4645" max="4645" width="3" customWidth="1"/>
    <col min="4646" max="4646" width="4.85546875" customWidth="1"/>
    <col min="4647" max="4647" width="4.7109375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5.140625" customWidth="1"/>
    <col min="4876" max="4876" width="5.7109375" customWidth="1"/>
    <col min="4877" max="4877" width="0" hidden="1" customWidth="1"/>
    <col min="4878" max="4878" width="3.42578125" customWidth="1"/>
    <col min="4879" max="4897" width="0" hidden="1" customWidth="1"/>
    <col min="4898" max="4898" width="11" customWidth="1"/>
    <col min="4899" max="4899" width="11.85546875" customWidth="1"/>
    <col min="4900" max="4900" width="0" hidden="1" customWidth="1"/>
    <col min="4901" max="4901" width="3" customWidth="1"/>
    <col min="4902" max="4902" width="4.85546875" customWidth="1"/>
    <col min="4903" max="4903" width="4.7109375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5.140625" customWidth="1"/>
    <col min="5132" max="5132" width="5.7109375" customWidth="1"/>
    <col min="5133" max="5133" width="0" hidden="1" customWidth="1"/>
    <col min="5134" max="5134" width="3.42578125" customWidth="1"/>
    <col min="5135" max="5153" width="0" hidden="1" customWidth="1"/>
    <col min="5154" max="5154" width="11" customWidth="1"/>
    <col min="5155" max="5155" width="11.85546875" customWidth="1"/>
    <col min="5156" max="5156" width="0" hidden="1" customWidth="1"/>
    <col min="5157" max="5157" width="3" customWidth="1"/>
    <col min="5158" max="5158" width="4.85546875" customWidth="1"/>
    <col min="5159" max="5159" width="4.7109375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5.140625" customWidth="1"/>
    <col min="5388" max="5388" width="5.7109375" customWidth="1"/>
    <col min="5389" max="5389" width="0" hidden="1" customWidth="1"/>
    <col min="5390" max="5390" width="3.42578125" customWidth="1"/>
    <col min="5391" max="5409" width="0" hidden="1" customWidth="1"/>
    <col min="5410" max="5410" width="11" customWidth="1"/>
    <col min="5411" max="5411" width="11.85546875" customWidth="1"/>
    <col min="5412" max="5412" width="0" hidden="1" customWidth="1"/>
    <col min="5413" max="5413" width="3" customWidth="1"/>
    <col min="5414" max="5414" width="4.85546875" customWidth="1"/>
    <col min="5415" max="5415" width="4.7109375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5.140625" customWidth="1"/>
    <col min="5644" max="5644" width="5.7109375" customWidth="1"/>
    <col min="5645" max="5645" width="0" hidden="1" customWidth="1"/>
    <col min="5646" max="5646" width="3.42578125" customWidth="1"/>
    <col min="5647" max="5665" width="0" hidden="1" customWidth="1"/>
    <col min="5666" max="5666" width="11" customWidth="1"/>
    <col min="5667" max="5667" width="11.85546875" customWidth="1"/>
    <col min="5668" max="5668" width="0" hidden="1" customWidth="1"/>
    <col min="5669" max="5669" width="3" customWidth="1"/>
    <col min="5670" max="5670" width="4.85546875" customWidth="1"/>
    <col min="5671" max="5671" width="4.7109375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5.140625" customWidth="1"/>
    <col min="5900" max="5900" width="5.7109375" customWidth="1"/>
    <col min="5901" max="5901" width="0" hidden="1" customWidth="1"/>
    <col min="5902" max="5902" width="3.42578125" customWidth="1"/>
    <col min="5903" max="5921" width="0" hidden="1" customWidth="1"/>
    <col min="5922" max="5922" width="11" customWidth="1"/>
    <col min="5923" max="5923" width="11.85546875" customWidth="1"/>
    <col min="5924" max="5924" width="0" hidden="1" customWidth="1"/>
    <col min="5925" max="5925" width="3" customWidth="1"/>
    <col min="5926" max="5926" width="4.85546875" customWidth="1"/>
    <col min="5927" max="5927" width="4.7109375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5.140625" customWidth="1"/>
    <col min="6156" max="6156" width="5.7109375" customWidth="1"/>
    <col min="6157" max="6157" width="0" hidden="1" customWidth="1"/>
    <col min="6158" max="6158" width="3.42578125" customWidth="1"/>
    <col min="6159" max="6177" width="0" hidden="1" customWidth="1"/>
    <col min="6178" max="6178" width="11" customWidth="1"/>
    <col min="6179" max="6179" width="11.85546875" customWidth="1"/>
    <col min="6180" max="6180" width="0" hidden="1" customWidth="1"/>
    <col min="6181" max="6181" width="3" customWidth="1"/>
    <col min="6182" max="6182" width="4.85546875" customWidth="1"/>
    <col min="6183" max="6183" width="4.7109375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5.140625" customWidth="1"/>
    <col min="6412" max="6412" width="5.7109375" customWidth="1"/>
    <col min="6413" max="6413" width="0" hidden="1" customWidth="1"/>
    <col min="6414" max="6414" width="3.42578125" customWidth="1"/>
    <col min="6415" max="6433" width="0" hidden="1" customWidth="1"/>
    <col min="6434" max="6434" width="11" customWidth="1"/>
    <col min="6435" max="6435" width="11.85546875" customWidth="1"/>
    <col min="6436" max="6436" width="0" hidden="1" customWidth="1"/>
    <col min="6437" max="6437" width="3" customWidth="1"/>
    <col min="6438" max="6438" width="4.85546875" customWidth="1"/>
    <col min="6439" max="6439" width="4.7109375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5.140625" customWidth="1"/>
    <col min="6668" max="6668" width="5.7109375" customWidth="1"/>
    <col min="6669" max="6669" width="0" hidden="1" customWidth="1"/>
    <col min="6670" max="6670" width="3.42578125" customWidth="1"/>
    <col min="6671" max="6689" width="0" hidden="1" customWidth="1"/>
    <col min="6690" max="6690" width="11" customWidth="1"/>
    <col min="6691" max="6691" width="11.85546875" customWidth="1"/>
    <col min="6692" max="6692" width="0" hidden="1" customWidth="1"/>
    <col min="6693" max="6693" width="3" customWidth="1"/>
    <col min="6694" max="6694" width="4.85546875" customWidth="1"/>
    <col min="6695" max="6695" width="4.7109375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5.140625" customWidth="1"/>
    <col min="6924" max="6924" width="5.7109375" customWidth="1"/>
    <col min="6925" max="6925" width="0" hidden="1" customWidth="1"/>
    <col min="6926" max="6926" width="3.42578125" customWidth="1"/>
    <col min="6927" max="6945" width="0" hidden="1" customWidth="1"/>
    <col min="6946" max="6946" width="11" customWidth="1"/>
    <col min="6947" max="6947" width="11.85546875" customWidth="1"/>
    <col min="6948" max="6948" width="0" hidden="1" customWidth="1"/>
    <col min="6949" max="6949" width="3" customWidth="1"/>
    <col min="6950" max="6950" width="4.85546875" customWidth="1"/>
    <col min="6951" max="6951" width="4.7109375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5.140625" customWidth="1"/>
    <col min="7180" max="7180" width="5.7109375" customWidth="1"/>
    <col min="7181" max="7181" width="0" hidden="1" customWidth="1"/>
    <col min="7182" max="7182" width="3.42578125" customWidth="1"/>
    <col min="7183" max="7201" width="0" hidden="1" customWidth="1"/>
    <col min="7202" max="7202" width="11" customWidth="1"/>
    <col min="7203" max="7203" width="11.85546875" customWidth="1"/>
    <col min="7204" max="7204" width="0" hidden="1" customWidth="1"/>
    <col min="7205" max="7205" width="3" customWidth="1"/>
    <col min="7206" max="7206" width="4.85546875" customWidth="1"/>
    <col min="7207" max="7207" width="4.7109375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5.140625" customWidth="1"/>
    <col min="7436" max="7436" width="5.7109375" customWidth="1"/>
    <col min="7437" max="7437" width="0" hidden="1" customWidth="1"/>
    <col min="7438" max="7438" width="3.42578125" customWidth="1"/>
    <col min="7439" max="7457" width="0" hidden="1" customWidth="1"/>
    <col min="7458" max="7458" width="11" customWidth="1"/>
    <col min="7459" max="7459" width="11.85546875" customWidth="1"/>
    <col min="7460" max="7460" width="0" hidden="1" customWidth="1"/>
    <col min="7461" max="7461" width="3" customWidth="1"/>
    <col min="7462" max="7462" width="4.85546875" customWidth="1"/>
    <col min="7463" max="7463" width="4.7109375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5.140625" customWidth="1"/>
    <col min="7692" max="7692" width="5.7109375" customWidth="1"/>
    <col min="7693" max="7693" width="0" hidden="1" customWidth="1"/>
    <col min="7694" max="7694" width="3.42578125" customWidth="1"/>
    <col min="7695" max="7713" width="0" hidden="1" customWidth="1"/>
    <col min="7714" max="7714" width="11" customWidth="1"/>
    <col min="7715" max="7715" width="11.85546875" customWidth="1"/>
    <col min="7716" max="7716" width="0" hidden="1" customWidth="1"/>
    <col min="7717" max="7717" width="3" customWidth="1"/>
    <col min="7718" max="7718" width="4.85546875" customWidth="1"/>
    <col min="7719" max="7719" width="4.7109375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5.140625" customWidth="1"/>
    <col min="7948" max="7948" width="5.7109375" customWidth="1"/>
    <col min="7949" max="7949" width="0" hidden="1" customWidth="1"/>
    <col min="7950" max="7950" width="3.42578125" customWidth="1"/>
    <col min="7951" max="7969" width="0" hidden="1" customWidth="1"/>
    <col min="7970" max="7970" width="11" customWidth="1"/>
    <col min="7971" max="7971" width="11.85546875" customWidth="1"/>
    <col min="7972" max="7972" width="0" hidden="1" customWidth="1"/>
    <col min="7973" max="7973" width="3" customWidth="1"/>
    <col min="7974" max="7974" width="4.85546875" customWidth="1"/>
    <col min="7975" max="7975" width="4.7109375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5.140625" customWidth="1"/>
    <col min="8204" max="8204" width="5.7109375" customWidth="1"/>
    <col min="8205" max="8205" width="0" hidden="1" customWidth="1"/>
    <col min="8206" max="8206" width="3.42578125" customWidth="1"/>
    <col min="8207" max="8225" width="0" hidden="1" customWidth="1"/>
    <col min="8226" max="8226" width="11" customWidth="1"/>
    <col min="8227" max="8227" width="11.85546875" customWidth="1"/>
    <col min="8228" max="8228" width="0" hidden="1" customWidth="1"/>
    <col min="8229" max="8229" width="3" customWidth="1"/>
    <col min="8230" max="8230" width="4.85546875" customWidth="1"/>
    <col min="8231" max="8231" width="4.7109375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5.140625" customWidth="1"/>
    <col min="8460" max="8460" width="5.7109375" customWidth="1"/>
    <col min="8461" max="8461" width="0" hidden="1" customWidth="1"/>
    <col min="8462" max="8462" width="3.42578125" customWidth="1"/>
    <col min="8463" max="8481" width="0" hidden="1" customWidth="1"/>
    <col min="8482" max="8482" width="11" customWidth="1"/>
    <col min="8483" max="8483" width="11.85546875" customWidth="1"/>
    <col min="8484" max="8484" width="0" hidden="1" customWidth="1"/>
    <col min="8485" max="8485" width="3" customWidth="1"/>
    <col min="8486" max="8486" width="4.85546875" customWidth="1"/>
    <col min="8487" max="8487" width="4.7109375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5.140625" customWidth="1"/>
    <col min="8716" max="8716" width="5.7109375" customWidth="1"/>
    <col min="8717" max="8717" width="0" hidden="1" customWidth="1"/>
    <col min="8718" max="8718" width="3.42578125" customWidth="1"/>
    <col min="8719" max="8737" width="0" hidden="1" customWidth="1"/>
    <col min="8738" max="8738" width="11" customWidth="1"/>
    <col min="8739" max="8739" width="11.85546875" customWidth="1"/>
    <col min="8740" max="8740" width="0" hidden="1" customWidth="1"/>
    <col min="8741" max="8741" width="3" customWidth="1"/>
    <col min="8742" max="8742" width="4.85546875" customWidth="1"/>
    <col min="8743" max="8743" width="4.7109375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5.140625" customWidth="1"/>
    <col min="8972" max="8972" width="5.7109375" customWidth="1"/>
    <col min="8973" max="8973" width="0" hidden="1" customWidth="1"/>
    <col min="8974" max="8974" width="3.42578125" customWidth="1"/>
    <col min="8975" max="8993" width="0" hidden="1" customWidth="1"/>
    <col min="8994" max="8994" width="11" customWidth="1"/>
    <col min="8995" max="8995" width="11.85546875" customWidth="1"/>
    <col min="8996" max="8996" width="0" hidden="1" customWidth="1"/>
    <col min="8997" max="8997" width="3" customWidth="1"/>
    <col min="8998" max="8998" width="4.85546875" customWidth="1"/>
    <col min="8999" max="8999" width="4.7109375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5.140625" customWidth="1"/>
    <col min="9228" max="9228" width="5.7109375" customWidth="1"/>
    <col min="9229" max="9229" width="0" hidden="1" customWidth="1"/>
    <col min="9230" max="9230" width="3.42578125" customWidth="1"/>
    <col min="9231" max="9249" width="0" hidden="1" customWidth="1"/>
    <col min="9250" max="9250" width="11" customWidth="1"/>
    <col min="9251" max="9251" width="11.85546875" customWidth="1"/>
    <col min="9252" max="9252" width="0" hidden="1" customWidth="1"/>
    <col min="9253" max="9253" width="3" customWidth="1"/>
    <col min="9254" max="9254" width="4.85546875" customWidth="1"/>
    <col min="9255" max="9255" width="4.7109375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5.140625" customWidth="1"/>
    <col min="9484" max="9484" width="5.7109375" customWidth="1"/>
    <col min="9485" max="9485" width="0" hidden="1" customWidth="1"/>
    <col min="9486" max="9486" width="3.42578125" customWidth="1"/>
    <col min="9487" max="9505" width="0" hidden="1" customWidth="1"/>
    <col min="9506" max="9506" width="11" customWidth="1"/>
    <col min="9507" max="9507" width="11.85546875" customWidth="1"/>
    <col min="9508" max="9508" width="0" hidden="1" customWidth="1"/>
    <col min="9509" max="9509" width="3" customWidth="1"/>
    <col min="9510" max="9510" width="4.85546875" customWidth="1"/>
    <col min="9511" max="9511" width="4.7109375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5.140625" customWidth="1"/>
    <col min="9740" max="9740" width="5.7109375" customWidth="1"/>
    <col min="9741" max="9741" width="0" hidden="1" customWidth="1"/>
    <col min="9742" max="9742" width="3.42578125" customWidth="1"/>
    <col min="9743" max="9761" width="0" hidden="1" customWidth="1"/>
    <col min="9762" max="9762" width="11" customWidth="1"/>
    <col min="9763" max="9763" width="11.85546875" customWidth="1"/>
    <col min="9764" max="9764" width="0" hidden="1" customWidth="1"/>
    <col min="9765" max="9765" width="3" customWidth="1"/>
    <col min="9766" max="9766" width="4.85546875" customWidth="1"/>
    <col min="9767" max="9767" width="4.7109375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5.140625" customWidth="1"/>
    <col min="9996" max="9996" width="5.7109375" customWidth="1"/>
    <col min="9997" max="9997" width="0" hidden="1" customWidth="1"/>
    <col min="9998" max="9998" width="3.42578125" customWidth="1"/>
    <col min="9999" max="10017" width="0" hidden="1" customWidth="1"/>
    <col min="10018" max="10018" width="11" customWidth="1"/>
    <col min="10019" max="10019" width="11.85546875" customWidth="1"/>
    <col min="10020" max="10020" width="0" hidden="1" customWidth="1"/>
    <col min="10021" max="10021" width="3" customWidth="1"/>
    <col min="10022" max="10022" width="4.85546875" customWidth="1"/>
    <col min="10023" max="10023" width="4.7109375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5.140625" customWidth="1"/>
    <col min="10252" max="10252" width="5.7109375" customWidth="1"/>
    <col min="10253" max="10253" width="0" hidden="1" customWidth="1"/>
    <col min="10254" max="10254" width="3.42578125" customWidth="1"/>
    <col min="10255" max="10273" width="0" hidden="1" customWidth="1"/>
    <col min="10274" max="10274" width="11" customWidth="1"/>
    <col min="10275" max="10275" width="11.85546875" customWidth="1"/>
    <col min="10276" max="10276" width="0" hidden="1" customWidth="1"/>
    <col min="10277" max="10277" width="3" customWidth="1"/>
    <col min="10278" max="10278" width="4.85546875" customWidth="1"/>
    <col min="10279" max="10279" width="4.7109375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5.140625" customWidth="1"/>
    <col min="10508" max="10508" width="5.7109375" customWidth="1"/>
    <col min="10509" max="10509" width="0" hidden="1" customWidth="1"/>
    <col min="10510" max="10510" width="3.42578125" customWidth="1"/>
    <col min="10511" max="10529" width="0" hidden="1" customWidth="1"/>
    <col min="10530" max="10530" width="11" customWidth="1"/>
    <col min="10531" max="10531" width="11.85546875" customWidth="1"/>
    <col min="10532" max="10532" width="0" hidden="1" customWidth="1"/>
    <col min="10533" max="10533" width="3" customWidth="1"/>
    <col min="10534" max="10534" width="4.85546875" customWidth="1"/>
    <col min="10535" max="10535" width="4.7109375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5.140625" customWidth="1"/>
    <col min="10764" max="10764" width="5.7109375" customWidth="1"/>
    <col min="10765" max="10765" width="0" hidden="1" customWidth="1"/>
    <col min="10766" max="10766" width="3.42578125" customWidth="1"/>
    <col min="10767" max="10785" width="0" hidden="1" customWidth="1"/>
    <col min="10786" max="10786" width="11" customWidth="1"/>
    <col min="10787" max="10787" width="11.85546875" customWidth="1"/>
    <col min="10788" max="10788" width="0" hidden="1" customWidth="1"/>
    <col min="10789" max="10789" width="3" customWidth="1"/>
    <col min="10790" max="10790" width="4.85546875" customWidth="1"/>
    <col min="10791" max="10791" width="4.7109375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5.140625" customWidth="1"/>
    <col min="11020" max="11020" width="5.7109375" customWidth="1"/>
    <col min="11021" max="11021" width="0" hidden="1" customWidth="1"/>
    <col min="11022" max="11022" width="3.42578125" customWidth="1"/>
    <col min="11023" max="11041" width="0" hidden="1" customWidth="1"/>
    <col min="11042" max="11042" width="11" customWidth="1"/>
    <col min="11043" max="11043" width="11.85546875" customWidth="1"/>
    <col min="11044" max="11044" width="0" hidden="1" customWidth="1"/>
    <col min="11045" max="11045" width="3" customWidth="1"/>
    <col min="11046" max="11046" width="4.85546875" customWidth="1"/>
    <col min="11047" max="11047" width="4.7109375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5.140625" customWidth="1"/>
    <col min="11276" max="11276" width="5.7109375" customWidth="1"/>
    <col min="11277" max="11277" width="0" hidden="1" customWidth="1"/>
    <col min="11278" max="11278" width="3.42578125" customWidth="1"/>
    <col min="11279" max="11297" width="0" hidden="1" customWidth="1"/>
    <col min="11298" max="11298" width="11" customWidth="1"/>
    <col min="11299" max="11299" width="11.85546875" customWidth="1"/>
    <col min="11300" max="11300" width="0" hidden="1" customWidth="1"/>
    <col min="11301" max="11301" width="3" customWidth="1"/>
    <col min="11302" max="11302" width="4.85546875" customWidth="1"/>
    <col min="11303" max="11303" width="4.7109375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5.140625" customWidth="1"/>
    <col min="11532" max="11532" width="5.7109375" customWidth="1"/>
    <col min="11533" max="11533" width="0" hidden="1" customWidth="1"/>
    <col min="11534" max="11534" width="3.42578125" customWidth="1"/>
    <col min="11535" max="11553" width="0" hidden="1" customWidth="1"/>
    <col min="11554" max="11554" width="11" customWidth="1"/>
    <col min="11555" max="11555" width="11.85546875" customWidth="1"/>
    <col min="11556" max="11556" width="0" hidden="1" customWidth="1"/>
    <col min="11557" max="11557" width="3" customWidth="1"/>
    <col min="11558" max="11558" width="4.85546875" customWidth="1"/>
    <col min="11559" max="11559" width="4.7109375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5.140625" customWidth="1"/>
    <col min="11788" max="11788" width="5.7109375" customWidth="1"/>
    <col min="11789" max="11789" width="0" hidden="1" customWidth="1"/>
    <col min="11790" max="11790" width="3.42578125" customWidth="1"/>
    <col min="11791" max="11809" width="0" hidden="1" customWidth="1"/>
    <col min="11810" max="11810" width="11" customWidth="1"/>
    <col min="11811" max="11811" width="11.85546875" customWidth="1"/>
    <col min="11812" max="11812" width="0" hidden="1" customWidth="1"/>
    <col min="11813" max="11813" width="3" customWidth="1"/>
    <col min="11814" max="11814" width="4.85546875" customWidth="1"/>
    <col min="11815" max="11815" width="4.7109375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5.140625" customWidth="1"/>
    <col min="12044" max="12044" width="5.7109375" customWidth="1"/>
    <col min="12045" max="12045" width="0" hidden="1" customWidth="1"/>
    <col min="12046" max="12046" width="3.42578125" customWidth="1"/>
    <col min="12047" max="12065" width="0" hidden="1" customWidth="1"/>
    <col min="12066" max="12066" width="11" customWidth="1"/>
    <col min="12067" max="12067" width="11.85546875" customWidth="1"/>
    <col min="12068" max="12068" width="0" hidden="1" customWidth="1"/>
    <col min="12069" max="12069" width="3" customWidth="1"/>
    <col min="12070" max="12070" width="4.85546875" customWidth="1"/>
    <col min="12071" max="12071" width="4.7109375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5.140625" customWidth="1"/>
    <col min="12300" max="12300" width="5.7109375" customWidth="1"/>
    <col min="12301" max="12301" width="0" hidden="1" customWidth="1"/>
    <col min="12302" max="12302" width="3.42578125" customWidth="1"/>
    <col min="12303" max="12321" width="0" hidden="1" customWidth="1"/>
    <col min="12322" max="12322" width="11" customWidth="1"/>
    <col min="12323" max="12323" width="11.85546875" customWidth="1"/>
    <col min="12324" max="12324" width="0" hidden="1" customWidth="1"/>
    <col min="12325" max="12325" width="3" customWidth="1"/>
    <col min="12326" max="12326" width="4.85546875" customWidth="1"/>
    <col min="12327" max="12327" width="4.7109375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5.140625" customWidth="1"/>
    <col min="12556" max="12556" width="5.7109375" customWidth="1"/>
    <col min="12557" max="12557" width="0" hidden="1" customWidth="1"/>
    <col min="12558" max="12558" width="3.42578125" customWidth="1"/>
    <col min="12559" max="12577" width="0" hidden="1" customWidth="1"/>
    <col min="12578" max="12578" width="11" customWidth="1"/>
    <col min="12579" max="12579" width="11.85546875" customWidth="1"/>
    <col min="12580" max="12580" width="0" hidden="1" customWidth="1"/>
    <col min="12581" max="12581" width="3" customWidth="1"/>
    <col min="12582" max="12582" width="4.85546875" customWidth="1"/>
    <col min="12583" max="12583" width="4.7109375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5.140625" customWidth="1"/>
    <col min="12812" max="12812" width="5.7109375" customWidth="1"/>
    <col min="12813" max="12813" width="0" hidden="1" customWidth="1"/>
    <col min="12814" max="12814" width="3.42578125" customWidth="1"/>
    <col min="12815" max="12833" width="0" hidden="1" customWidth="1"/>
    <col min="12834" max="12834" width="11" customWidth="1"/>
    <col min="12835" max="12835" width="11.85546875" customWidth="1"/>
    <col min="12836" max="12836" width="0" hidden="1" customWidth="1"/>
    <col min="12837" max="12837" width="3" customWidth="1"/>
    <col min="12838" max="12838" width="4.85546875" customWidth="1"/>
    <col min="12839" max="12839" width="4.7109375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5.140625" customWidth="1"/>
    <col min="13068" max="13068" width="5.7109375" customWidth="1"/>
    <col min="13069" max="13069" width="0" hidden="1" customWidth="1"/>
    <col min="13070" max="13070" width="3.42578125" customWidth="1"/>
    <col min="13071" max="13089" width="0" hidden="1" customWidth="1"/>
    <col min="13090" max="13090" width="11" customWidth="1"/>
    <col min="13091" max="13091" width="11.85546875" customWidth="1"/>
    <col min="13092" max="13092" width="0" hidden="1" customWidth="1"/>
    <col min="13093" max="13093" width="3" customWidth="1"/>
    <col min="13094" max="13094" width="4.85546875" customWidth="1"/>
    <col min="13095" max="13095" width="4.7109375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5.140625" customWidth="1"/>
    <col min="13324" max="13324" width="5.7109375" customWidth="1"/>
    <col min="13325" max="13325" width="0" hidden="1" customWidth="1"/>
    <col min="13326" max="13326" width="3.42578125" customWidth="1"/>
    <col min="13327" max="13345" width="0" hidden="1" customWidth="1"/>
    <col min="13346" max="13346" width="11" customWidth="1"/>
    <col min="13347" max="13347" width="11.85546875" customWidth="1"/>
    <col min="13348" max="13348" width="0" hidden="1" customWidth="1"/>
    <col min="13349" max="13349" width="3" customWidth="1"/>
    <col min="13350" max="13350" width="4.85546875" customWidth="1"/>
    <col min="13351" max="13351" width="4.7109375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5.140625" customWidth="1"/>
    <col min="13580" max="13580" width="5.7109375" customWidth="1"/>
    <col min="13581" max="13581" width="0" hidden="1" customWidth="1"/>
    <col min="13582" max="13582" width="3.42578125" customWidth="1"/>
    <col min="13583" max="13601" width="0" hidden="1" customWidth="1"/>
    <col min="13602" max="13602" width="11" customWidth="1"/>
    <col min="13603" max="13603" width="11.85546875" customWidth="1"/>
    <col min="13604" max="13604" width="0" hidden="1" customWidth="1"/>
    <col min="13605" max="13605" width="3" customWidth="1"/>
    <col min="13606" max="13606" width="4.85546875" customWidth="1"/>
    <col min="13607" max="13607" width="4.7109375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5.140625" customWidth="1"/>
    <col min="13836" max="13836" width="5.7109375" customWidth="1"/>
    <col min="13837" max="13837" width="0" hidden="1" customWidth="1"/>
    <col min="13838" max="13838" width="3.42578125" customWidth="1"/>
    <col min="13839" max="13857" width="0" hidden="1" customWidth="1"/>
    <col min="13858" max="13858" width="11" customWidth="1"/>
    <col min="13859" max="13859" width="11.85546875" customWidth="1"/>
    <col min="13860" max="13860" width="0" hidden="1" customWidth="1"/>
    <col min="13861" max="13861" width="3" customWidth="1"/>
    <col min="13862" max="13862" width="4.85546875" customWidth="1"/>
    <col min="13863" max="13863" width="4.7109375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5.140625" customWidth="1"/>
    <col min="14092" max="14092" width="5.7109375" customWidth="1"/>
    <col min="14093" max="14093" width="0" hidden="1" customWidth="1"/>
    <col min="14094" max="14094" width="3.42578125" customWidth="1"/>
    <col min="14095" max="14113" width="0" hidden="1" customWidth="1"/>
    <col min="14114" max="14114" width="11" customWidth="1"/>
    <col min="14115" max="14115" width="11.85546875" customWidth="1"/>
    <col min="14116" max="14116" width="0" hidden="1" customWidth="1"/>
    <col min="14117" max="14117" width="3" customWidth="1"/>
    <col min="14118" max="14118" width="4.85546875" customWidth="1"/>
    <col min="14119" max="14119" width="4.7109375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5.140625" customWidth="1"/>
    <col min="14348" max="14348" width="5.7109375" customWidth="1"/>
    <col min="14349" max="14349" width="0" hidden="1" customWidth="1"/>
    <col min="14350" max="14350" width="3.42578125" customWidth="1"/>
    <col min="14351" max="14369" width="0" hidden="1" customWidth="1"/>
    <col min="14370" max="14370" width="11" customWidth="1"/>
    <col min="14371" max="14371" width="11.85546875" customWidth="1"/>
    <col min="14372" max="14372" width="0" hidden="1" customWidth="1"/>
    <col min="14373" max="14373" width="3" customWidth="1"/>
    <col min="14374" max="14374" width="4.85546875" customWidth="1"/>
    <col min="14375" max="14375" width="4.7109375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5.140625" customWidth="1"/>
    <col min="14604" max="14604" width="5.7109375" customWidth="1"/>
    <col min="14605" max="14605" width="0" hidden="1" customWidth="1"/>
    <col min="14606" max="14606" width="3.42578125" customWidth="1"/>
    <col min="14607" max="14625" width="0" hidden="1" customWidth="1"/>
    <col min="14626" max="14626" width="11" customWidth="1"/>
    <col min="14627" max="14627" width="11.85546875" customWidth="1"/>
    <col min="14628" max="14628" width="0" hidden="1" customWidth="1"/>
    <col min="14629" max="14629" width="3" customWidth="1"/>
    <col min="14630" max="14630" width="4.85546875" customWidth="1"/>
    <col min="14631" max="14631" width="4.7109375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5.140625" customWidth="1"/>
    <col min="14860" max="14860" width="5.7109375" customWidth="1"/>
    <col min="14861" max="14861" width="0" hidden="1" customWidth="1"/>
    <col min="14862" max="14862" width="3.42578125" customWidth="1"/>
    <col min="14863" max="14881" width="0" hidden="1" customWidth="1"/>
    <col min="14882" max="14882" width="11" customWidth="1"/>
    <col min="14883" max="14883" width="11.85546875" customWidth="1"/>
    <col min="14884" max="14884" width="0" hidden="1" customWidth="1"/>
    <col min="14885" max="14885" width="3" customWidth="1"/>
    <col min="14886" max="14886" width="4.85546875" customWidth="1"/>
    <col min="14887" max="14887" width="4.7109375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5.140625" customWidth="1"/>
    <col min="15116" max="15116" width="5.7109375" customWidth="1"/>
    <col min="15117" max="15117" width="0" hidden="1" customWidth="1"/>
    <col min="15118" max="15118" width="3.42578125" customWidth="1"/>
    <col min="15119" max="15137" width="0" hidden="1" customWidth="1"/>
    <col min="15138" max="15138" width="11" customWidth="1"/>
    <col min="15139" max="15139" width="11.85546875" customWidth="1"/>
    <col min="15140" max="15140" width="0" hidden="1" customWidth="1"/>
    <col min="15141" max="15141" width="3" customWidth="1"/>
    <col min="15142" max="15142" width="4.85546875" customWidth="1"/>
    <col min="15143" max="15143" width="4.7109375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5.140625" customWidth="1"/>
    <col min="15372" max="15372" width="5.7109375" customWidth="1"/>
    <col min="15373" max="15373" width="0" hidden="1" customWidth="1"/>
    <col min="15374" max="15374" width="3.42578125" customWidth="1"/>
    <col min="15375" max="15393" width="0" hidden="1" customWidth="1"/>
    <col min="15394" max="15394" width="11" customWidth="1"/>
    <col min="15395" max="15395" width="11.85546875" customWidth="1"/>
    <col min="15396" max="15396" width="0" hidden="1" customWidth="1"/>
    <col min="15397" max="15397" width="3" customWidth="1"/>
    <col min="15398" max="15398" width="4.85546875" customWidth="1"/>
    <col min="15399" max="15399" width="4.7109375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5.140625" customWidth="1"/>
    <col min="15628" max="15628" width="5.7109375" customWidth="1"/>
    <col min="15629" max="15629" width="0" hidden="1" customWidth="1"/>
    <col min="15630" max="15630" width="3.42578125" customWidth="1"/>
    <col min="15631" max="15649" width="0" hidden="1" customWidth="1"/>
    <col min="15650" max="15650" width="11" customWidth="1"/>
    <col min="15651" max="15651" width="11.85546875" customWidth="1"/>
    <col min="15652" max="15652" width="0" hidden="1" customWidth="1"/>
    <col min="15653" max="15653" width="3" customWidth="1"/>
    <col min="15654" max="15654" width="4.85546875" customWidth="1"/>
    <col min="15655" max="15655" width="4.7109375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5.140625" customWidth="1"/>
    <col min="15884" max="15884" width="5.7109375" customWidth="1"/>
    <col min="15885" max="15885" width="0" hidden="1" customWidth="1"/>
    <col min="15886" max="15886" width="3.42578125" customWidth="1"/>
    <col min="15887" max="15905" width="0" hidden="1" customWidth="1"/>
    <col min="15906" max="15906" width="11" customWidth="1"/>
    <col min="15907" max="15907" width="11.85546875" customWidth="1"/>
    <col min="15908" max="15908" width="0" hidden="1" customWidth="1"/>
    <col min="15909" max="15909" width="3" customWidth="1"/>
    <col min="15910" max="15910" width="4.85546875" customWidth="1"/>
    <col min="15911" max="15911" width="4.7109375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5.140625" customWidth="1"/>
    <col min="16140" max="16140" width="5.7109375" customWidth="1"/>
    <col min="16141" max="16141" width="0" hidden="1" customWidth="1"/>
    <col min="16142" max="16142" width="3.42578125" customWidth="1"/>
    <col min="16143" max="16161" width="0" hidden="1" customWidth="1"/>
    <col min="16162" max="16162" width="11" customWidth="1"/>
    <col min="16163" max="16163" width="11.85546875" customWidth="1"/>
    <col min="16164" max="16164" width="0" hidden="1" customWidth="1"/>
    <col min="16165" max="16165" width="3" customWidth="1"/>
    <col min="16166" max="16166" width="4.85546875" customWidth="1"/>
    <col min="16167" max="16167" width="4.7109375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2" customFormat="1" ht="184.5" customHeight="1" thickBot="1" x14ac:dyDescent="0.3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1"/>
      <c r="AR1" s="1"/>
    </row>
    <row r="2" spans="1:45" s="2" customFormat="1" ht="13.5" thickTop="1" x14ac:dyDescent="0.2">
      <c r="A2" s="3" t="s">
        <v>1</v>
      </c>
      <c r="B2" s="3"/>
      <c r="C2" s="3"/>
      <c r="D2" s="3"/>
      <c r="E2" s="3"/>
      <c r="F2" s="3"/>
      <c r="J2" s="4"/>
      <c r="K2" s="4"/>
      <c r="L2" s="4"/>
      <c r="M2" s="4"/>
      <c r="N2" s="5"/>
      <c r="O2" s="5"/>
      <c r="P2" s="6"/>
      <c r="Q2" s="7"/>
      <c r="R2" s="8"/>
      <c r="S2" s="7"/>
      <c r="U2" s="7"/>
      <c r="V2" s="8"/>
      <c r="W2" s="7"/>
      <c r="Y2" s="7"/>
      <c r="AA2" s="7"/>
      <c r="AC2" s="7"/>
      <c r="AH2" s="164"/>
      <c r="AI2" s="164"/>
      <c r="AK2" s="11"/>
      <c r="AL2" s="12"/>
      <c r="AM2" s="13"/>
      <c r="AN2" s="14"/>
      <c r="AO2" s="15"/>
      <c r="AP2" s="14" t="s">
        <v>2</v>
      </c>
      <c r="AQ2" s="16"/>
      <c r="AR2" s="17"/>
    </row>
    <row r="3" spans="1:45" s="2" customFormat="1" ht="87.75" customHeight="1" thickBot="1" x14ac:dyDescent="0.3">
      <c r="A3" s="341" t="s">
        <v>141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18"/>
      <c r="AQ3" s="19"/>
      <c r="AR3" s="19"/>
    </row>
    <row r="4" spans="1:45" s="2" customFormat="1" ht="17.25" customHeight="1" thickBot="1" x14ac:dyDescent="0.3">
      <c r="A4" s="342" t="s">
        <v>3</v>
      </c>
      <c r="B4" s="344" t="s">
        <v>4</v>
      </c>
      <c r="C4" s="346" t="s">
        <v>5</v>
      </c>
      <c r="D4" s="344" t="s">
        <v>6</v>
      </c>
      <c r="E4" s="348" t="s">
        <v>7</v>
      </c>
      <c r="F4" s="20"/>
      <c r="G4" s="350" t="s">
        <v>8</v>
      </c>
      <c r="H4" s="352" t="s">
        <v>9</v>
      </c>
      <c r="I4" s="354" t="s">
        <v>10</v>
      </c>
      <c r="J4" s="332" t="s">
        <v>11</v>
      </c>
      <c r="K4" s="334" t="s">
        <v>12</v>
      </c>
      <c r="L4" s="334" t="s">
        <v>13</v>
      </c>
      <c r="M4" s="336" t="s">
        <v>14</v>
      </c>
      <c r="N4" s="336" t="s">
        <v>15</v>
      </c>
      <c r="O4" s="338" t="s">
        <v>16</v>
      </c>
      <c r="P4" s="356" t="s">
        <v>17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8"/>
      <c r="AP4" s="359" t="s">
        <v>18</v>
      </c>
      <c r="AQ4" s="19"/>
      <c r="AR4" s="19" t="s">
        <v>19</v>
      </c>
      <c r="AS4" s="2" t="s">
        <v>20</v>
      </c>
    </row>
    <row r="5" spans="1:45" ht="103.5" customHeight="1" thickBot="1" x14ac:dyDescent="0.3">
      <c r="A5" s="343"/>
      <c r="B5" s="345"/>
      <c r="C5" s="347"/>
      <c r="D5" s="345"/>
      <c r="E5" s="349"/>
      <c r="F5" s="21" t="s">
        <v>21</v>
      </c>
      <c r="G5" s="351"/>
      <c r="H5" s="353"/>
      <c r="I5" s="355"/>
      <c r="J5" s="333"/>
      <c r="K5" s="335"/>
      <c r="L5" s="335"/>
      <c r="M5" s="337"/>
      <c r="N5" s="337"/>
      <c r="O5" s="339"/>
      <c r="P5" s="22" t="s">
        <v>22</v>
      </c>
      <c r="Q5" s="23" t="s">
        <v>23</v>
      </c>
      <c r="R5" s="24" t="s">
        <v>24</v>
      </c>
      <c r="S5" s="23" t="s">
        <v>23</v>
      </c>
      <c r="T5" s="25" t="s">
        <v>25</v>
      </c>
      <c r="U5" s="23" t="s">
        <v>23</v>
      </c>
      <c r="V5" s="25" t="s">
        <v>26</v>
      </c>
      <c r="W5" s="23" t="s">
        <v>23</v>
      </c>
      <c r="X5" s="25" t="s">
        <v>27</v>
      </c>
      <c r="Y5" s="23" t="s">
        <v>23</v>
      </c>
      <c r="Z5" s="25" t="s">
        <v>28</v>
      </c>
      <c r="AA5" s="23" t="s">
        <v>23</v>
      </c>
      <c r="AB5" s="25" t="s">
        <v>29</v>
      </c>
      <c r="AC5" s="23" t="s">
        <v>23</v>
      </c>
      <c r="AD5" s="25" t="s">
        <v>30</v>
      </c>
      <c r="AE5" s="26" t="s">
        <v>31</v>
      </c>
      <c r="AF5" s="27" t="s">
        <v>32</v>
      </c>
      <c r="AG5" s="27" t="s">
        <v>33</v>
      </c>
      <c r="AH5" s="165" t="s">
        <v>34</v>
      </c>
      <c r="AI5" s="166" t="s">
        <v>17</v>
      </c>
      <c r="AJ5" s="30" t="s">
        <v>35</v>
      </c>
      <c r="AK5" s="31" t="s">
        <v>36</v>
      </c>
      <c r="AL5" s="32" t="s">
        <v>37</v>
      </c>
      <c r="AM5" s="33" t="s">
        <v>38</v>
      </c>
      <c r="AN5" s="26" t="s">
        <v>39</v>
      </c>
      <c r="AO5" s="34" t="s">
        <v>249</v>
      </c>
      <c r="AP5" s="360" t="s">
        <v>18</v>
      </c>
      <c r="AQ5" s="35" t="s">
        <v>41</v>
      </c>
      <c r="AR5" s="36">
        <v>4.1666666666666664E-2</v>
      </c>
      <c r="AS5" s="36">
        <v>4.1666666666666664E-2</v>
      </c>
    </row>
    <row r="6" spans="1:45" s="37" customFormat="1" ht="12.75" x14ac:dyDescent="0.2">
      <c r="A6" s="113">
        <v>1</v>
      </c>
      <c r="B6" s="114"/>
      <c r="C6" s="115"/>
      <c r="D6" s="116"/>
      <c r="E6" s="117" t="s">
        <v>55</v>
      </c>
      <c r="F6" s="61"/>
      <c r="G6" s="118"/>
      <c r="H6" s="117" t="s">
        <v>64</v>
      </c>
      <c r="I6" s="118"/>
      <c r="J6" s="117" t="s">
        <v>65</v>
      </c>
      <c r="K6" s="117">
        <v>2005</v>
      </c>
      <c r="L6" s="117" t="s">
        <v>66</v>
      </c>
      <c r="M6" s="120">
        <v>1</v>
      </c>
      <c r="N6" s="61" t="s">
        <v>19</v>
      </c>
      <c r="O6" s="121"/>
      <c r="P6" s="122"/>
      <c r="Q6" s="123"/>
      <c r="R6" s="124"/>
      <c r="S6" s="123"/>
      <c r="T6" s="125"/>
      <c r="U6" s="123"/>
      <c r="V6" s="125"/>
      <c r="W6" s="123"/>
      <c r="X6" s="125"/>
      <c r="Y6" s="123"/>
      <c r="Z6" s="125"/>
      <c r="AA6" s="123"/>
      <c r="AB6" s="125"/>
      <c r="AC6" s="123"/>
      <c r="AD6" s="125"/>
      <c r="AE6" s="126"/>
      <c r="AF6" s="127">
        <f t="shared" ref="AF6:AF37" si="0">SUM(Q6,S6,U6,W6,Y6,AA6,AC6)</f>
        <v>0</v>
      </c>
      <c r="AG6" s="127"/>
      <c r="AH6" s="128">
        <v>6.3773148148148142E-4</v>
      </c>
      <c r="AI6" s="129">
        <f t="shared" ref="AI6:AI37" si="1">IF(AH6&lt;&gt;"",IF(AH6="сход","сход",IF(OR(AND(N6="м",AH6&gt;$AR$5),AND(N6="ж",AH6&gt;$AS$5)),"прев. КВ",IF(AK6&gt;0,"сн с этапов",AH6))),"не фин.")</f>
        <v>6.3773148148148142E-4</v>
      </c>
      <c r="AJ6" s="130">
        <f t="shared" ref="AJ6:AJ36" si="2">IF(ISNUMBER(AI6),0,IF(AI6="прев. КВ",2,IF(AI6="сн с этапов",1,IF(AI6="не фин.",4,3))))</f>
        <v>0</v>
      </c>
      <c r="AK6" s="131">
        <f t="shared" ref="AK6:AK37" si="3">COUNTIF(R6:AD6,"сн")</f>
        <v>0</v>
      </c>
      <c r="AL6" s="132">
        <v>1</v>
      </c>
      <c r="AM6" s="133">
        <f>IF(ISNA(VLOOKUP(AL6,[2]очки!$A$1:$B$65536,2,0)),0,IF(AJ6&gt;1,0,VLOOKUP(AL6,[2]очки!$A$1:$B$65536,2,0)))</f>
        <v>100</v>
      </c>
      <c r="AN6" s="134">
        <f t="shared" ref="AN6:AN37" si="4">IF(AJ6=0,AI6/SMALL($AI$6:$AI$37,1),"")</f>
        <v>1</v>
      </c>
      <c r="AO6" s="115" t="s">
        <v>143</v>
      </c>
      <c r="AP6" s="113"/>
      <c r="AQ6" s="35"/>
      <c r="AR6" s="56"/>
    </row>
    <row r="7" spans="1:45" s="37" customFormat="1" ht="12.75" x14ac:dyDescent="0.2">
      <c r="A7" s="113">
        <v>2</v>
      </c>
      <c r="B7" s="114"/>
      <c r="C7" s="115"/>
      <c r="D7" s="116"/>
      <c r="E7" s="117" t="s">
        <v>42</v>
      </c>
      <c r="F7" s="61"/>
      <c r="G7" s="118"/>
      <c r="H7" s="117" t="s">
        <v>67</v>
      </c>
      <c r="I7" s="118"/>
      <c r="J7" s="117" t="s">
        <v>68</v>
      </c>
      <c r="K7" s="117">
        <v>2004</v>
      </c>
      <c r="L7" s="117" t="s">
        <v>44</v>
      </c>
      <c r="M7" s="120">
        <v>0.1</v>
      </c>
      <c r="N7" s="44" t="s">
        <v>19</v>
      </c>
      <c r="O7" s="121"/>
      <c r="P7" s="122"/>
      <c r="Q7" s="123"/>
      <c r="R7" s="124"/>
      <c r="S7" s="123"/>
      <c r="T7" s="125"/>
      <c r="U7" s="123"/>
      <c r="V7" s="125"/>
      <c r="W7" s="123"/>
      <c r="X7" s="125"/>
      <c r="Y7" s="123"/>
      <c r="Z7" s="125"/>
      <c r="AA7" s="123"/>
      <c r="AB7" s="125"/>
      <c r="AC7" s="123"/>
      <c r="AD7" s="125"/>
      <c r="AE7" s="185"/>
      <c r="AF7" s="127">
        <f t="shared" si="0"/>
        <v>0</v>
      </c>
      <c r="AG7" s="127"/>
      <c r="AH7" s="128">
        <v>6.5972222222222213E-4</v>
      </c>
      <c r="AI7" s="129">
        <f t="shared" si="1"/>
        <v>6.5972222222222213E-4</v>
      </c>
      <c r="AJ7" s="130">
        <f t="shared" si="2"/>
        <v>0</v>
      </c>
      <c r="AK7" s="131">
        <f t="shared" si="3"/>
        <v>0</v>
      </c>
      <c r="AL7" s="132">
        <v>2</v>
      </c>
      <c r="AM7" s="133">
        <f>IF(ISNA(VLOOKUP(AL7,[2]очки!$A$1:$B$65536,2,0)),0,IF(AJ7&gt;1,0,VLOOKUP(AL7,[2]очки!$A$1:$B$65536,2,0)))</f>
        <v>96</v>
      </c>
      <c r="AN7" s="134">
        <f t="shared" si="4"/>
        <v>1.0344827586206897</v>
      </c>
      <c r="AO7" s="115" t="s">
        <v>143</v>
      </c>
      <c r="AP7" s="113"/>
      <c r="AQ7" s="35"/>
      <c r="AR7" s="56"/>
    </row>
    <row r="8" spans="1:45" s="37" customFormat="1" ht="12.75" x14ac:dyDescent="0.2">
      <c r="A8" s="113">
        <v>3</v>
      </c>
      <c r="B8" s="114"/>
      <c r="C8" s="115"/>
      <c r="D8" s="116"/>
      <c r="E8" s="117" t="s">
        <v>42</v>
      </c>
      <c r="F8" s="61"/>
      <c r="G8" s="118"/>
      <c r="H8" s="119"/>
      <c r="I8" s="118"/>
      <c r="J8" s="61" t="s">
        <v>70</v>
      </c>
      <c r="K8" s="63">
        <v>2005</v>
      </c>
      <c r="L8" s="61" t="s">
        <v>47</v>
      </c>
      <c r="M8" s="120">
        <v>0</v>
      </c>
      <c r="N8" s="44" t="s">
        <v>19</v>
      </c>
      <c r="O8" s="121"/>
      <c r="P8" s="122"/>
      <c r="Q8" s="123"/>
      <c r="R8" s="124"/>
      <c r="S8" s="123"/>
      <c r="T8" s="125"/>
      <c r="U8" s="123"/>
      <c r="V8" s="125"/>
      <c r="W8" s="123"/>
      <c r="X8" s="125"/>
      <c r="Y8" s="123"/>
      <c r="Z8" s="125"/>
      <c r="AA8" s="123"/>
      <c r="AB8" s="125"/>
      <c r="AC8" s="123"/>
      <c r="AD8" s="125"/>
      <c r="AE8" s="159"/>
      <c r="AF8" s="127">
        <f t="shared" si="0"/>
        <v>0</v>
      </c>
      <c r="AG8" s="127"/>
      <c r="AH8" s="128">
        <v>7.0601851851851847E-4</v>
      </c>
      <c r="AI8" s="129">
        <f t="shared" si="1"/>
        <v>7.0601851851851847E-4</v>
      </c>
      <c r="AJ8" s="130">
        <f t="shared" si="2"/>
        <v>0</v>
      </c>
      <c r="AK8" s="131">
        <f t="shared" si="3"/>
        <v>0</v>
      </c>
      <c r="AL8" s="132">
        <v>3</v>
      </c>
      <c r="AM8" s="133">
        <f>IF(ISNA(VLOOKUP(AL8,[2]очки!$A$1:$B$65536,2,0)),0,IF(AJ8&gt;1,0,VLOOKUP(AL8,[2]очки!$A$1:$B$65536,2,0)))</f>
        <v>93</v>
      </c>
      <c r="AN8" s="134">
        <f t="shared" si="4"/>
        <v>1.1070780399274047</v>
      </c>
      <c r="AO8" s="115" t="s">
        <v>143</v>
      </c>
      <c r="AP8" s="113"/>
      <c r="AQ8" s="35"/>
      <c r="AR8" s="56"/>
    </row>
    <row r="9" spans="1:45" s="37" customFormat="1" ht="12.75" x14ac:dyDescent="0.2">
      <c r="A9" s="113">
        <v>4</v>
      </c>
      <c r="B9" s="114"/>
      <c r="C9" s="115"/>
      <c r="D9" s="116"/>
      <c r="E9" s="117" t="s">
        <v>42</v>
      </c>
      <c r="F9" s="61"/>
      <c r="G9" s="118"/>
      <c r="H9" s="117" t="s">
        <v>67</v>
      </c>
      <c r="I9" s="118"/>
      <c r="J9" s="117" t="s">
        <v>71</v>
      </c>
      <c r="K9" s="117">
        <v>2005</v>
      </c>
      <c r="L9" s="117" t="s">
        <v>44</v>
      </c>
      <c r="M9" s="120">
        <v>0.1</v>
      </c>
      <c r="N9" s="44" t="s">
        <v>19</v>
      </c>
      <c r="O9" s="121"/>
      <c r="P9" s="122"/>
      <c r="Q9" s="123"/>
      <c r="R9" s="124"/>
      <c r="S9" s="123"/>
      <c r="T9" s="125"/>
      <c r="U9" s="123"/>
      <c r="V9" s="125"/>
      <c r="W9" s="123"/>
      <c r="X9" s="125"/>
      <c r="Y9" s="123"/>
      <c r="Z9" s="125"/>
      <c r="AA9" s="123"/>
      <c r="AB9" s="125"/>
      <c r="AC9" s="123"/>
      <c r="AD9" s="125"/>
      <c r="AE9" s="126"/>
      <c r="AF9" s="127">
        <f t="shared" si="0"/>
        <v>0</v>
      </c>
      <c r="AG9" s="127"/>
      <c r="AH9" s="128">
        <v>7.5231481481481471E-4</v>
      </c>
      <c r="AI9" s="129">
        <f t="shared" si="1"/>
        <v>7.5231481481481471E-4</v>
      </c>
      <c r="AJ9" s="130">
        <f t="shared" si="2"/>
        <v>0</v>
      </c>
      <c r="AK9" s="131">
        <f t="shared" si="3"/>
        <v>0</v>
      </c>
      <c r="AL9" s="132">
        <v>4</v>
      </c>
      <c r="AM9" s="133">
        <f>IF(ISNA(VLOOKUP(AL9,[2]очки!$A$1:$B$65536,2,0)),0,IF(AJ9&gt;1,0,VLOOKUP(AL9,[2]очки!$A$1:$B$65536,2,0)))</f>
        <v>90</v>
      </c>
      <c r="AN9" s="134">
        <f t="shared" si="4"/>
        <v>1.1796733212341197</v>
      </c>
      <c r="AO9" s="115" t="s">
        <v>144</v>
      </c>
      <c r="AP9" s="113"/>
      <c r="AQ9" s="35"/>
      <c r="AR9" s="56"/>
    </row>
    <row r="10" spans="1:45" s="37" customFormat="1" ht="12.75" x14ac:dyDescent="0.2">
      <c r="A10" s="113">
        <v>5</v>
      </c>
      <c r="B10" s="114"/>
      <c r="C10" s="115"/>
      <c r="D10" s="116"/>
      <c r="E10" s="117" t="s">
        <v>59</v>
      </c>
      <c r="F10" s="61"/>
      <c r="G10" s="118"/>
      <c r="H10" s="117" t="s">
        <v>72</v>
      </c>
      <c r="I10" s="118"/>
      <c r="J10" s="117" t="s">
        <v>73</v>
      </c>
      <c r="K10" s="117">
        <v>2005</v>
      </c>
      <c r="L10" s="117" t="s">
        <v>66</v>
      </c>
      <c r="M10" s="120">
        <v>1</v>
      </c>
      <c r="N10" s="61" t="s">
        <v>19</v>
      </c>
      <c r="O10" s="121"/>
      <c r="P10" s="122"/>
      <c r="Q10" s="123"/>
      <c r="R10" s="124"/>
      <c r="S10" s="123"/>
      <c r="T10" s="125"/>
      <c r="U10" s="123"/>
      <c r="V10" s="125"/>
      <c r="W10" s="123"/>
      <c r="X10" s="125"/>
      <c r="Y10" s="123"/>
      <c r="Z10" s="125"/>
      <c r="AA10" s="123"/>
      <c r="AB10" s="125"/>
      <c r="AC10" s="123"/>
      <c r="AD10" s="125"/>
      <c r="AE10" s="186"/>
      <c r="AF10" s="127">
        <f t="shared" si="0"/>
        <v>0</v>
      </c>
      <c r="AG10" s="127"/>
      <c r="AH10" s="128">
        <v>9.6064814814814808E-4</v>
      </c>
      <c r="AI10" s="129">
        <f t="shared" si="1"/>
        <v>9.6064814814814808E-4</v>
      </c>
      <c r="AJ10" s="130">
        <f t="shared" si="2"/>
        <v>0</v>
      </c>
      <c r="AK10" s="131">
        <f t="shared" si="3"/>
        <v>0</v>
      </c>
      <c r="AL10" s="132">
        <v>5</v>
      </c>
      <c r="AM10" s="133">
        <f>IF(ISNA(VLOOKUP(AL10,[2]очки!$A$1:$B$65536,2,0)),0,IF(AJ10&gt;1,0,VLOOKUP(AL10,[2]очки!$A$1:$B$65536,2,0)))</f>
        <v>87</v>
      </c>
      <c r="AN10" s="134">
        <f t="shared" si="4"/>
        <v>1.5063520871143377</v>
      </c>
      <c r="AO10" s="115"/>
      <c r="AP10" s="113"/>
      <c r="AQ10" s="35"/>
      <c r="AR10" s="56"/>
    </row>
    <row r="11" spans="1:45" s="37" customFormat="1" ht="12.75" x14ac:dyDescent="0.2">
      <c r="A11" s="113">
        <v>6</v>
      </c>
      <c r="B11" s="114"/>
      <c r="C11" s="115"/>
      <c r="D11" s="116"/>
      <c r="E11" s="60" t="s">
        <v>247</v>
      </c>
      <c r="F11" s="61"/>
      <c r="G11" s="118"/>
      <c r="H11" s="119"/>
      <c r="I11" s="187"/>
      <c r="J11" s="61" t="s">
        <v>74</v>
      </c>
      <c r="K11" s="63">
        <v>2004</v>
      </c>
      <c r="L11" s="61" t="s">
        <v>47</v>
      </c>
      <c r="M11" s="120">
        <v>0</v>
      </c>
      <c r="N11" s="44" t="s">
        <v>19</v>
      </c>
      <c r="O11" s="121"/>
      <c r="P11" s="122"/>
      <c r="Q11" s="123"/>
      <c r="R11" s="124"/>
      <c r="S11" s="123"/>
      <c r="T11" s="125"/>
      <c r="U11" s="123"/>
      <c r="V11" s="125"/>
      <c r="W11" s="123"/>
      <c r="X11" s="125"/>
      <c r="Y11" s="123"/>
      <c r="Z11" s="125"/>
      <c r="AA11" s="123"/>
      <c r="AB11" s="125"/>
      <c r="AC11" s="123"/>
      <c r="AD11" s="125"/>
      <c r="AE11" s="159"/>
      <c r="AF11" s="127">
        <f t="shared" si="0"/>
        <v>0</v>
      </c>
      <c r="AG11" s="127"/>
      <c r="AH11" s="128">
        <v>1.0277777777777778E-3</v>
      </c>
      <c r="AI11" s="129">
        <f t="shared" si="1"/>
        <v>1.0277777777777778E-3</v>
      </c>
      <c r="AJ11" s="130">
        <f t="shared" si="2"/>
        <v>0</v>
      </c>
      <c r="AK11" s="131">
        <f t="shared" si="3"/>
        <v>0</v>
      </c>
      <c r="AL11" s="132">
        <v>6</v>
      </c>
      <c r="AM11" s="133">
        <f>IF(ISNA(VLOOKUP(AL11,[2]очки!$A$1:$B$65536,2,0)),0,IF(AJ11&gt;1,0,VLOOKUP(AL11,[2]очки!$A$1:$B$65536,2,0)))</f>
        <v>84</v>
      </c>
      <c r="AN11" s="134">
        <f t="shared" si="4"/>
        <v>1.6116152450090746</v>
      </c>
      <c r="AO11" s="115"/>
      <c r="AP11" s="113"/>
      <c r="AQ11" s="35"/>
      <c r="AR11" s="56"/>
    </row>
    <row r="12" spans="1:45" s="37" customFormat="1" ht="12.75" x14ac:dyDescent="0.2">
      <c r="A12" s="113">
        <v>7</v>
      </c>
      <c r="B12" s="114"/>
      <c r="C12" s="115"/>
      <c r="D12" s="116"/>
      <c r="E12" s="117" t="s">
        <v>59</v>
      </c>
      <c r="F12" s="61"/>
      <c r="G12" s="118"/>
      <c r="H12" s="117" t="s">
        <v>72</v>
      </c>
      <c r="I12" s="118"/>
      <c r="J12" s="117" t="s">
        <v>75</v>
      </c>
      <c r="K12" s="117">
        <v>2005</v>
      </c>
      <c r="L12" s="117" t="s">
        <v>66</v>
      </c>
      <c r="M12" s="120">
        <v>1</v>
      </c>
      <c r="N12" s="44" t="s">
        <v>19</v>
      </c>
      <c r="O12" s="121"/>
      <c r="P12" s="122"/>
      <c r="Q12" s="123"/>
      <c r="R12" s="124"/>
      <c r="S12" s="123"/>
      <c r="T12" s="125"/>
      <c r="U12" s="123"/>
      <c r="V12" s="125"/>
      <c r="W12" s="123"/>
      <c r="X12" s="125"/>
      <c r="Y12" s="123"/>
      <c r="Z12" s="125"/>
      <c r="AA12" s="123"/>
      <c r="AB12" s="125"/>
      <c r="AC12" s="123"/>
      <c r="AD12" s="125"/>
      <c r="AE12" s="126"/>
      <c r="AF12" s="127">
        <f t="shared" si="0"/>
        <v>0</v>
      </c>
      <c r="AG12" s="127"/>
      <c r="AH12" s="128">
        <v>1.0532407407407407E-3</v>
      </c>
      <c r="AI12" s="129">
        <f t="shared" si="1"/>
        <v>1.0532407407407407E-3</v>
      </c>
      <c r="AJ12" s="130">
        <f t="shared" si="2"/>
        <v>0</v>
      </c>
      <c r="AK12" s="131">
        <f t="shared" si="3"/>
        <v>0</v>
      </c>
      <c r="AL12" s="132">
        <v>7</v>
      </c>
      <c r="AM12" s="133">
        <f>IF(ISNA(VLOOKUP(AL12,[2]очки!$A$1:$B$65536,2,0)),0,IF(AJ12&gt;1,0,VLOOKUP(AL12,[2]очки!$A$1:$B$65536,2,0)))</f>
        <v>81</v>
      </c>
      <c r="AN12" s="134">
        <f t="shared" si="4"/>
        <v>1.6515426497277677</v>
      </c>
      <c r="AO12" s="115"/>
      <c r="AP12" s="113"/>
      <c r="AQ12" s="35"/>
      <c r="AR12" s="56"/>
    </row>
    <row r="13" spans="1:45" s="37" customFormat="1" ht="12.75" x14ac:dyDescent="0.2">
      <c r="A13" s="113">
        <v>8</v>
      </c>
      <c r="B13" s="114"/>
      <c r="C13" s="115"/>
      <c r="D13" s="116"/>
      <c r="E13" s="60" t="s">
        <v>247</v>
      </c>
      <c r="F13" s="61"/>
      <c r="G13" s="118"/>
      <c r="H13" s="119"/>
      <c r="I13" s="118"/>
      <c r="J13" s="61" t="s">
        <v>76</v>
      </c>
      <c r="K13" s="63">
        <v>2004</v>
      </c>
      <c r="L13" s="61" t="s">
        <v>47</v>
      </c>
      <c r="M13" s="120">
        <v>0</v>
      </c>
      <c r="N13" s="44" t="s">
        <v>19</v>
      </c>
      <c r="O13" s="121"/>
      <c r="P13" s="122"/>
      <c r="Q13" s="123"/>
      <c r="R13" s="124"/>
      <c r="S13" s="123"/>
      <c r="T13" s="125"/>
      <c r="U13" s="123"/>
      <c r="V13" s="125"/>
      <c r="W13" s="123"/>
      <c r="X13" s="125"/>
      <c r="Y13" s="123"/>
      <c r="Z13" s="125"/>
      <c r="AA13" s="123"/>
      <c r="AB13" s="125"/>
      <c r="AC13" s="123"/>
      <c r="AD13" s="125"/>
      <c r="AE13" s="159"/>
      <c r="AF13" s="127">
        <f t="shared" si="0"/>
        <v>0</v>
      </c>
      <c r="AG13" s="127"/>
      <c r="AH13" s="128">
        <v>1.0717592592592593E-3</v>
      </c>
      <c r="AI13" s="129">
        <f t="shared" si="1"/>
        <v>1.0717592592592593E-3</v>
      </c>
      <c r="AJ13" s="130">
        <f t="shared" si="2"/>
        <v>0</v>
      </c>
      <c r="AK13" s="131">
        <f t="shared" si="3"/>
        <v>0</v>
      </c>
      <c r="AL13" s="132">
        <v>8</v>
      </c>
      <c r="AM13" s="133">
        <f>IF(ISNA(VLOOKUP(AL13,[2]очки!$A$1:$B$65536,2,0)),0,IF(AJ13&gt;1,0,VLOOKUP(AL13,[2]очки!$A$1:$B$65536,2,0)))</f>
        <v>78</v>
      </c>
      <c r="AN13" s="134">
        <f t="shared" si="4"/>
        <v>1.6805807622504538</v>
      </c>
      <c r="AO13" s="115"/>
      <c r="AP13" s="113"/>
      <c r="AQ13" s="35"/>
      <c r="AR13" s="56"/>
    </row>
    <row r="14" spans="1:45" s="37" customFormat="1" ht="12.75" x14ac:dyDescent="0.2">
      <c r="A14" s="113">
        <v>9</v>
      </c>
      <c r="B14" s="114"/>
      <c r="C14" s="115"/>
      <c r="D14" s="116"/>
      <c r="E14" s="117" t="s">
        <v>42</v>
      </c>
      <c r="F14" s="61"/>
      <c r="G14" s="118"/>
      <c r="H14" s="117" t="s">
        <v>67</v>
      </c>
      <c r="I14" s="118"/>
      <c r="J14" s="117" t="s">
        <v>77</v>
      </c>
      <c r="K14" s="117">
        <v>2004</v>
      </c>
      <c r="L14" s="117" t="s">
        <v>44</v>
      </c>
      <c r="M14" s="120">
        <v>0.1</v>
      </c>
      <c r="N14" s="44" t="s">
        <v>19</v>
      </c>
      <c r="O14" s="121"/>
      <c r="P14" s="122"/>
      <c r="Q14" s="123"/>
      <c r="R14" s="124"/>
      <c r="S14" s="123"/>
      <c r="T14" s="125"/>
      <c r="U14" s="123"/>
      <c r="V14" s="125"/>
      <c r="W14" s="123"/>
      <c r="X14" s="125"/>
      <c r="Y14" s="123"/>
      <c r="Z14" s="125"/>
      <c r="AA14" s="123"/>
      <c r="AB14" s="125"/>
      <c r="AC14" s="123"/>
      <c r="AD14" s="125"/>
      <c r="AE14" s="126"/>
      <c r="AF14" s="127">
        <f t="shared" si="0"/>
        <v>0</v>
      </c>
      <c r="AG14" s="127"/>
      <c r="AH14" s="128">
        <v>1.1226851851851851E-3</v>
      </c>
      <c r="AI14" s="129">
        <f t="shared" si="1"/>
        <v>1.1226851851851851E-3</v>
      </c>
      <c r="AJ14" s="130">
        <f t="shared" si="2"/>
        <v>0</v>
      </c>
      <c r="AK14" s="131">
        <f t="shared" si="3"/>
        <v>0</v>
      </c>
      <c r="AL14" s="132">
        <v>9</v>
      </c>
      <c r="AM14" s="133">
        <f>IF(ISNA(VLOOKUP(AL14,[2]очки!$A$1:$B$65536,2,0)),0,IF(AJ14&gt;1,0,VLOOKUP(AL14,[2]очки!$A$1:$B$65536,2,0)))</f>
        <v>75</v>
      </c>
      <c r="AN14" s="134">
        <f t="shared" si="4"/>
        <v>1.7604355716878404</v>
      </c>
      <c r="AO14" s="115"/>
      <c r="AP14" s="113"/>
      <c r="AQ14" s="35"/>
      <c r="AR14" s="56"/>
    </row>
    <row r="15" spans="1:45" s="37" customFormat="1" ht="12.75" x14ac:dyDescent="0.2">
      <c r="A15" s="113">
        <v>10</v>
      </c>
      <c r="B15" s="114"/>
      <c r="C15" s="115"/>
      <c r="D15" s="116"/>
      <c r="E15" s="60" t="s">
        <v>247</v>
      </c>
      <c r="F15" s="61"/>
      <c r="G15" s="118"/>
      <c r="H15" s="119"/>
      <c r="I15" s="118"/>
      <c r="J15" s="61" t="s">
        <v>78</v>
      </c>
      <c r="K15" s="63">
        <v>2004</v>
      </c>
      <c r="L15" s="61" t="s">
        <v>47</v>
      </c>
      <c r="M15" s="120">
        <v>0</v>
      </c>
      <c r="N15" s="44" t="s">
        <v>19</v>
      </c>
      <c r="O15" s="121"/>
      <c r="P15" s="122"/>
      <c r="Q15" s="123"/>
      <c r="R15" s="124"/>
      <c r="S15" s="123"/>
      <c r="T15" s="125"/>
      <c r="U15" s="123"/>
      <c r="V15" s="125"/>
      <c r="W15" s="123"/>
      <c r="X15" s="125"/>
      <c r="Y15" s="123"/>
      <c r="Z15" s="125"/>
      <c r="AA15" s="123"/>
      <c r="AB15" s="125"/>
      <c r="AC15" s="123"/>
      <c r="AD15" s="125"/>
      <c r="AE15" s="159"/>
      <c r="AF15" s="127">
        <f t="shared" si="0"/>
        <v>0</v>
      </c>
      <c r="AG15" s="127"/>
      <c r="AH15" s="128">
        <v>1.1400462962962963E-3</v>
      </c>
      <c r="AI15" s="129">
        <f t="shared" si="1"/>
        <v>1.1400462962962963E-3</v>
      </c>
      <c r="AJ15" s="130">
        <f t="shared" si="2"/>
        <v>0</v>
      </c>
      <c r="AK15" s="131">
        <f t="shared" si="3"/>
        <v>0</v>
      </c>
      <c r="AL15" s="132">
        <v>10</v>
      </c>
      <c r="AM15" s="133">
        <f>IF(ISNA(VLOOKUP(AL15,[2]очки!$A$1:$B$65536,2,0)),0,IF(AJ15&gt;1,0,VLOOKUP(AL15,[2]очки!$A$1:$B$65536,2,0)))</f>
        <v>72</v>
      </c>
      <c r="AN15" s="134">
        <f t="shared" si="4"/>
        <v>1.7876588021778588</v>
      </c>
      <c r="AO15" s="115"/>
      <c r="AP15" s="113"/>
      <c r="AQ15" s="35"/>
      <c r="AR15" s="56"/>
    </row>
    <row r="16" spans="1:45" s="37" customFormat="1" ht="12.75" x14ac:dyDescent="0.2">
      <c r="A16" s="113">
        <v>11</v>
      </c>
      <c r="B16" s="114"/>
      <c r="C16" s="115"/>
      <c r="D16" s="116"/>
      <c r="E16" s="117" t="s">
        <v>59</v>
      </c>
      <c r="F16" s="61"/>
      <c r="G16" s="118"/>
      <c r="H16" s="117" t="s">
        <v>72</v>
      </c>
      <c r="I16" s="118"/>
      <c r="J16" s="117" t="s">
        <v>79</v>
      </c>
      <c r="K16" s="117">
        <v>2005</v>
      </c>
      <c r="L16" s="117" t="s">
        <v>47</v>
      </c>
      <c r="M16" s="120">
        <v>0</v>
      </c>
      <c r="N16" s="44" t="s">
        <v>19</v>
      </c>
      <c r="O16" s="121"/>
      <c r="P16" s="122"/>
      <c r="Q16" s="123"/>
      <c r="R16" s="124"/>
      <c r="S16" s="123"/>
      <c r="T16" s="125"/>
      <c r="U16" s="123"/>
      <c r="V16" s="125"/>
      <c r="W16" s="123"/>
      <c r="X16" s="125"/>
      <c r="Y16" s="123"/>
      <c r="Z16" s="125"/>
      <c r="AA16" s="123"/>
      <c r="AB16" s="125"/>
      <c r="AC16" s="123"/>
      <c r="AD16" s="125"/>
      <c r="AE16" s="126"/>
      <c r="AF16" s="127">
        <f t="shared" si="0"/>
        <v>0</v>
      </c>
      <c r="AG16" s="127"/>
      <c r="AH16" s="128">
        <v>1.261574074074074E-3</v>
      </c>
      <c r="AI16" s="129">
        <f t="shared" si="1"/>
        <v>1.261574074074074E-3</v>
      </c>
      <c r="AJ16" s="130">
        <f t="shared" si="2"/>
        <v>0</v>
      </c>
      <c r="AK16" s="131">
        <f t="shared" si="3"/>
        <v>0</v>
      </c>
      <c r="AL16" s="132">
        <v>11</v>
      </c>
      <c r="AM16" s="133">
        <f>IF(ISNA(VLOOKUP(AL16,[2]очки!$A$1:$B$65536,2,0)),0,IF(AJ16&gt;1,0,VLOOKUP(AL16,[2]очки!$A$1:$B$65536,2,0)))</f>
        <v>70</v>
      </c>
      <c r="AN16" s="134">
        <f t="shared" si="4"/>
        <v>1.9782214156079856</v>
      </c>
      <c r="AO16" s="115"/>
      <c r="AP16" s="113"/>
      <c r="AQ16" s="35"/>
      <c r="AR16" s="56"/>
    </row>
    <row r="17" spans="1:44" s="37" customFormat="1" ht="12.75" x14ac:dyDescent="0.2">
      <c r="A17" s="113">
        <v>12</v>
      </c>
      <c r="B17" s="114"/>
      <c r="C17" s="115"/>
      <c r="D17" s="116"/>
      <c r="E17" s="117" t="s">
        <v>42</v>
      </c>
      <c r="F17" s="61"/>
      <c r="G17" s="118"/>
      <c r="H17" s="117" t="s">
        <v>67</v>
      </c>
      <c r="I17" s="118"/>
      <c r="J17" s="117" t="s">
        <v>80</v>
      </c>
      <c r="K17" s="117">
        <v>2005</v>
      </c>
      <c r="L17" s="117" t="s">
        <v>44</v>
      </c>
      <c r="M17" s="120">
        <v>0.1</v>
      </c>
      <c r="N17" s="44" t="s">
        <v>19</v>
      </c>
      <c r="O17" s="121"/>
      <c r="P17" s="122"/>
      <c r="Q17" s="123"/>
      <c r="R17" s="124"/>
      <c r="S17" s="123"/>
      <c r="T17" s="125"/>
      <c r="U17" s="123"/>
      <c r="V17" s="125"/>
      <c r="W17" s="123"/>
      <c r="X17" s="125"/>
      <c r="Y17" s="123"/>
      <c r="Z17" s="125"/>
      <c r="AA17" s="123"/>
      <c r="AB17" s="125"/>
      <c r="AC17" s="123"/>
      <c r="AD17" s="125"/>
      <c r="AE17" s="126"/>
      <c r="AF17" s="127">
        <f t="shared" si="0"/>
        <v>0</v>
      </c>
      <c r="AG17" s="127"/>
      <c r="AH17" s="128">
        <v>1.2858796296296297E-3</v>
      </c>
      <c r="AI17" s="129">
        <f t="shared" si="1"/>
        <v>1.2858796296296297E-3</v>
      </c>
      <c r="AJ17" s="130">
        <f t="shared" si="2"/>
        <v>0</v>
      </c>
      <c r="AK17" s="131">
        <f t="shared" si="3"/>
        <v>0</v>
      </c>
      <c r="AL17" s="132">
        <v>12</v>
      </c>
      <c r="AM17" s="133">
        <f>IF(ISNA(VLOOKUP(AL17,[2]очки!$A$1:$B$65536,2,0)),0,IF(AJ17&gt;1,0,VLOOKUP(AL17,[2]очки!$A$1:$B$65536,2,0)))</f>
        <v>68</v>
      </c>
      <c r="AN17" s="134">
        <f t="shared" si="4"/>
        <v>2.0163339382940113</v>
      </c>
      <c r="AO17" s="115"/>
      <c r="AP17" s="113"/>
      <c r="AQ17" s="35"/>
      <c r="AR17" s="56"/>
    </row>
    <row r="18" spans="1:44" s="37" customFormat="1" ht="12.75" x14ac:dyDescent="0.2">
      <c r="A18" s="113">
        <v>13</v>
      </c>
      <c r="B18" s="114"/>
      <c r="C18" s="115"/>
      <c r="D18" s="116"/>
      <c r="E18" s="61" t="s">
        <v>81</v>
      </c>
      <c r="F18" s="61"/>
      <c r="G18" s="118"/>
      <c r="H18" s="119" t="s">
        <v>82</v>
      </c>
      <c r="I18" s="118"/>
      <c r="J18" s="60" t="s">
        <v>83</v>
      </c>
      <c r="K18" s="60">
        <v>2004</v>
      </c>
      <c r="L18" s="60" t="s">
        <v>47</v>
      </c>
      <c r="M18" s="120">
        <v>0</v>
      </c>
      <c r="N18" s="61" t="s">
        <v>19</v>
      </c>
      <c r="O18" s="121"/>
      <c r="P18" s="122"/>
      <c r="Q18" s="123"/>
      <c r="R18" s="124"/>
      <c r="S18" s="123"/>
      <c r="T18" s="125"/>
      <c r="U18" s="123"/>
      <c r="V18" s="125"/>
      <c r="W18" s="123"/>
      <c r="X18" s="125"/>
      <c r="Y18" s="123"/>
      <c r="Z18" s="125"/>
      <c r="AA18" s="123"/>
      <c r="AB18" s="125"/>
      <c r="AC18" s="123"/>
      <c r="AD18" s="125"/>
      <c r="AE18" s="140"/>
      <c r="AF18" s="127">
        <f t="shared" si="0"/>
        <v>0</v>
      </c>
      <c r="AG18" s="127"/>
      <c r="AH18" s="128">
        <v>1.3078703703703705E-3</v>
      </c>
      <c r="AI18" s="129">
        <f t="shared" si="1"/>
        <v>1.3078703703703705E-3</v>
      </c>
      <c r="AJ18" s="130">
        <f t="shared" si="2"/>
        <v>0</v>
      </c>
      <c r="AK18" s="131">
        <f t="shared" si="3"/>
        <v>0</v>
      </c>
      <c r="AL18" s="132">
        <v>13</v>
      </c>
      <c r="AM18" s="133">
        <f>IF(ISNA(VLOOKUP(AL18,[2]очки!$A$1:$B$65536,2,0)),0,IF(AJ18&gt;1,0,VLOOKUP(AL18,[2]очки!$A$1:$B$65536,2,0)))</f>
        <v>66</v>
      </c>
      <c r="AN18" s="134">
        <f t="shared" si="4"/>
        <v>2.0508166969147008</v>
      </c>
      <c r="AO18" s="115"/>
      <c r="AP18" s="113"/>
      <c r="AQ18" s="35"/>
      <c r="AR18" s="56"/>
    </row>
    <row r="19" spans="1:44" s="37" customFormat="1" ht="12.75" x14ac:dyDescent="0.2">
      <c r="A19" s="113">
        <v>14</v>
      </c>
      <c r="B19" s="114"/>
      <c r="C19" s="115"/>
      <c r="D19" s="116"/>
      <c r="E19" s="117" t="s">
        <v>59</v>
      </c>
      <c r="F19" s="61"/>
      <c r="G19" s="118"/>
      <c r="H19" s="117" t="s">
        <v>72</v>
      </c>
      <c r="I19" s="118"/>
      <c r="J19" s="117" t="s">
        <v>84</v>
      </c>
      <c r="K19" s="117">
        <v>2005</v>
      </c>
      <c r="L19" s="117" t="s">
        <v>47</v>
      </c>
      <c r="M19" s="120">
        <v>0</v>
      </c>
      <c r="N19" s="44" t="s">
        <v>19</v>
      </c>
      <c r="O19" s="121"/>
      <c r="P19" s="122"/>
      <c r="Q19" s="123"/>
      <c r="R19" s="124"/>
      <c r="S19" s="123"/>
      <c r="T19" s="125"/>
      <c r="U19" s="123"/>
      <c r="V19" s="125"/>
      <c r="W19" s="123"/>
      <c r="X19" s="125"/>
      <c r="Y19" s="123"/>
      <c r="Z19" s="125"/>
      <c r="AA19" s="123"/>
      <c r="AB19" s="125"/>
      <c r="AC19" s="123"/>
      <c r="AD19" s="125"/>
      <c r="AE19" s="126"/>
      <c r="AF19" s="127">
        <f t="shared" si="0"/>
        <v>0</v>
      </c>
      <c r="AG19" s="127"/>
      <c r="AH19" s="128">
        <v>1.3391203703703705E-3</v>
      </c>
      <c r="AI19" s="129">
        <f t="shared" si="1"/>
        <v>1.3391203703703705E-3</v>
      </c>
      <c r="AJ19" s="130">
        <f t="shared" si="2"/>
        <v>0</v>
      </c>
      <c r="AK19" s="131">
        <f t="shared" si="3"/>
        <v>0</v>
      </c>
      <c r="AL19" s="132">
        <v>14</v>
      </c>
      <c r="AM19" s="133">
        <f>IF(ISNA(VLOOKUP(AL19,[2]очки!$A$1:$B$65536,2,0)),0,IF(AJ19&gt;1,0,VLOOKUP(AL19,[2]очки!$A$1:$B$65536,2,0)))</f>
        <v>64</v>
      </c>
      <c r="AN19" s="134">
        <f t="shared" si="4"/>
        <v>2.0998185117967338</v>
      </c>
      <c r="AO19" s="115"/>
      <c r="AP19" s="113"/>
      <c r="AQ19" s="35"/>
      <c r="AR19" s="56"/>
    </row>
    <row r="20" spans="1:44" s="37" customFormat="1" ht="12.75" x14ac:dyDescent="0.2">
      <c r="A20" s="113">
        <v>15</v>
      </c>
      <c r="B20" s="114"/>
      <c r="C20" s="115"/>
      <c r="D20" s="116"/>
      <c r="E20" s="60" t="s">
        <v>247</v>
      </c>
      <c r="F20" s="135"/>
      <c r="G20" s="118"/>
      <c r="H20" s="136"/>
      <c r="I20" s="137"/>
      <c r="J20" s="60" t="s">
        <v>85</v>
      </c>
      <c r="K20" s="63">
        <v>2004</v>
      </c>
      <c r="L20" s="61" t="s">
        <v>47</v>
      </c>
      <c r="M20" s="120">
        <v>0</v>
      </c>
      <c r="N20" s="61" t="s">
        <v>19</v>
      </c>
      <c r="O20" s="121"/>
      <c r="P20" s="122"/>
      <c r="Q20" s="123"/>
      <c r="R20" s="124"/>
      <c r="S20" s="123"/>
      <c r="T20" s="125"/>
      <c r="U20" s="123"/>
      <c r="V20" s="125"/>
      <c r="W20" s="123"/>
      <c r="X20" s="125"/>
      <c r="Y20" s="123"/>
      <c r="Z20" s="125"/>
      <c r="AA20" s="123"/>
      <c r="AB20" s="125"/>
      <c r="AC20" s="123"/>
      <c r="AD20" s="125"/>
      <c r="AE20" s="159"/>
      <c r="AF20" s="127">
        <f t="shared" si="0"/>
        <v>0</v>
      </c>
      <c r="AG20" s="127"/>
      <c r="AH20" s="128">
        <v>1.517361111111111E-3</v>
      </c>
      <c r="AI20" s="129">
        <f t="shared" si="1"/>
        <v>1.517361111111111E-3</v>
      </c>
      <c r="AJ20" s="130">
        <f t="shared" si="2"/>
        <v>0</v>
      </c>
      <c r="AK20" s="131">
        <f t="shared" si="3"/>
        <v>0</v>
      </c>
      <c r="AL20" s="132">
        <v>15</v>
      </c>
      <c r="AM20" s="133">
        <f>IF(ISNA(VLOOKUP(AL20,[2]очки!$A$1:$B$65536,2,0)),0,IF(AJ20&gt;1,0,VLOOKUP(AL20,[2]очки!$A$1:$B$65536,2,0)))</f>
        <v>62</v>
      </c>
      <c r="AN20" s="134">
        <f t="shared" si="4"/>
        <v>2.3793103448275863</v>
      </c>
      <c r="AO20" s="115"/>
      <c r="AP20" s="113"/>
      <c r="AQ20" s="35"/>
      <c r="AR20" s="56"/>
    </row>
    <row r="21" spans="1:44" s="37" customFormat="1" ht="12.75" x14ac:dyDescent="0.2">
      <c r="A21" s="113">
        <v>16</v>
      </c>
      <c r="B21" s="114"/>
      <c r="C21" s="115"/>
      <c r="D21" s="116"/>
      <c r="E21" s="61" t="s">
        <v>55</v>
      </c>
      <c r="F21" s="135"/>
      <c r="G21" s="118"/>
      <c r="H21" s="136"/>
      <c r="I21" s="137"/>
      <c r="J21" s="61" t="s">
        <v>86</v>
      </c>
      <c r="K21" s="63">
        <v>2004</v>
      </c>
      <c r="L21" s="61" t="s">
        <v>47</v>
      </c>
      <c r="M21" s="120">
        <v>0</v>
      </c>
      <c r="N21" s="44" t="s">
        <v>19</v>
      </c>
      <c r="O21" s="121"/>
      <c r="P21" s="122"/>
      <c r="Q21" s="123"/>
      <c r="R21" s="124"/>
      <c r="S21" s="123"/>
      <c r="T21" s="125"/>
      <c r="U21" s="123"/>
      <c r="V21" s="125"/>
      <c r="W21" s="123"/>
      <c r="X21" s="125"/>
      <c r="Y21" s="123"/>
      <c r="Z21" s="125"/>
      <c r="AA21" s="123"/>
      <c r="AB21" s="125"/>
      <c r="AC21" s="123"/>
      <c r="AD21" s="125"/>
      <c r="AE21" s="159"/>
      <c r="AF21" s="127">
        <f t="shared" si="0"/>
        <v>0</v>
      </c>
      <c r="AG21" s="127"/>
      <c r="AH21" s="128">
        <v>1.6203703703703703E-3</v>
      </c>
      <c r="AI21" s="129">
        <f t="shared" si="1"/>
        <v>1.6203703703703703E-3</v>
      </c>
      <c r="AJ21" s="130">
        <f t="shared" si="2"/>
        <v>0</v>
      </c>
      <c r="AK21" s="131">
        <f t="shared" si="3"/>
        <v>0</v>
      </c>
      <c r="AL21" s="132">
        <v>16</v>
      </c>
      <c r="AM21" s="133">
        <f>IF(ISNA(VLOOKUP(AL21,[2]очки!$A$1:$B$65536,2,0)),0,IF(AJ21&gt;1,0,VLOOKUP(AL21,[2]очки!$A$1:$B$65536,2,0)))</f>
        <v>60</v>
      </c>
      <c r="AN21" s="134">
        <f t="shared" si="4"/>
        <v>2.5408348457350276</v>
      </c>
      <c r="AO21" s="115"/>
      <c r="AP21" s="113"/>
      <c r="AQ21" s="35"/>
      <c r="AR21" s="56"/>
    </row>
    <row r="22" spans="1:44" s="37" customFormat="1" ht="12.75" x14ac:dyDescent="0.2">
      <c r="A22" s="113">
        <v>17</v>
      </c>
      <c r="B22" s="114"/>
      <c r="C22" s="115"/>
      <c r="D22" s="116"/>
      <c r="E22" s="60" t="s">
        <v>247</v>
      </c>
      <c r="F22" s="135"/>
      <c r="G22" s="118"/>
      <c r="H22" s="136"/>
      <c r="I22" s="137"/>
      <c r="J22" s="61" t="s">
        <v>87</v>
      </c>
      <c r="K22" s="63">
        <v>2004</v>
      </c>
      <c r="L22" s="61" t="s">
        <v>47</v>
      </c>
      <c r="M22" s="120">
        <v>0</v>
      </c>
      <c r="N22" s="44" t="s">
        <v>19</v>
      </c>
      <c r="O22" s="121"/>
      <c r="P22" s="122"/>
      <c r="Q22" s="123"/>
      <c r="R22" s="124"/>
      <c r="S22" s="123"/>
      <c r="T22" s="125"/>
      <c r="U22" s="123"/>
      <c r="V22" s="125"/>
      <c r="W22" s="123"/>
      <c r="X22" s="125"/>
      <c r="Y22" s="123"/>
      <c r="Z22" s="125"/>
      <c r="AA22" s="123"/>
      <c r="AB22" s="125"/>
      <c r="AC22" s="123"/>
      <c r="AD22" s="125"/>
      <c r="AE22" s="159"/>
      <c r="AF22" s="127">
        <f t="shared" si="0"/>
        <v>0</v>
      </c>
      <c r="AG22" s="127"/>
      <c r="AH22" s="128">
        <v>1.7476851851851852E-3</v>
      </c>
      <c r="AI22" s="129">
        <f t="shared" si="1"/>
        <v>1.7476851851851852E-3</v>
      </c>
      <c r="AJ22" s="130">
        <f t="shared" si="2"/>
        <v>0</v>
      </c>
      <c r="AK22" s="131">
        <f t="shared" si="3"/>
        <v>0</v>
      </c>
      <c r="AL22" s="132">
        <v>17</v>
      </c>
      <c r="AM22" s="133">
        <f>IF(ISNA(VLOOKUP(AL22,[2]очки!$A$1:$B$65536,2,0)),0,IF(AJ22&gt;1,0,VLOOKUP(AL22,[2]очки!$A$1:$B$65536,2,0)))</f>
        <v>58</v>
      </c>
      <c r="AN22" s="134">
        <f t="shared" si="4"/>
        <v>2.740471869328494</v>
      </c>
      <c r="AO22" s="115"/>
      <c r="AP22" s="113"/>
      <c r="AQ22" s="35"/>
      <c r="AR22" s="56"/>
    </row>
    <row r="23" spans="1:44" s="37" customFormat="1" ht="12.75" x14ac:dyDescent="0.2">
      <c r="A23" s="113">
        <v>18</v>
      </c>
      <c r="B23" s="114"/>
      <c r="C23" s="115"/>
      <c r="D23" s="116"/>
      <c r="E23" s="60" t="s">
        <v>247</v>
      </c>
      <c r="F23" s="135"/>
      <c r="G23" s="118"/>
      <c r="H23" s="136"/>
      <c r="I23" s="137"/>
      <c r="J23" s="61" t="s">
        <v>88</v>
      </c>
      <c r="K23" s="63">
        <v>2004</v>
      </c>
      <c r="L23" s="61" t="s">
        <v>47</v>
      </c>
      <c r="M23" s="120">
        <v>0</v>
      </c>
      <c r="N23" s="44" t="s">
        <v>19</v>
      </c>
      <c r="O23" s="121"/>
      <c r="P23" s="122"/>
      <c r="Q23" s="123"/>
      <c r="R23" s="124"/>
      <c r="S23" s="123"/>
      <c r="T23" s="125"/>
      <c r="U23" s="123"/>
      <c r="V23" s="125"/>
      <c r="W23" s="123"/>
      <c r="X23" s="125"/>
      <c r="Y23" s="123"/>
      <c r="Z23" s="125"/>
      <c r="AA23" s="123"/>
      <c r="AB23" s="125"/>
      <c r="AC23" s="123"/>
      <c r="AD23" s="125"/>
      <c r="AE23" s="159"/>
      <c r="AF23" s="127">
        <f t="shared" si="0"/>
        <v>0</v>
      </c>
      <c r="AG23" s="127"/>
      <c r="AH23" s="128">
        <v>1.7557870370370368E-3</v>
      </c>
      <c r="AI23" s="129">
        <f t="shared" si="1"/>
        <v>1.7557870370370368E-3</v>
      </c>
      <c r="AJ23" s="130">
        <f t="shared" si="2"/>
        <v>0</v>
      </c>
      <c r="AK23" s="131">
        <f t="shared" si="3"/>
        <v>0</v>
      </c>
      <c r="AL23" s="132">
        <v>18</v>
      </c>
      <c r="AM23" s="133">
        <f>IF(ISNA(VLOOKUP(AL23,[2]очки!$A$1:$B$65536,2,0)),0,IF(AJ23&gt;1,0,VLOOKUP(AL23,[2]очки!$A$1:$B$65536,2,0)))</f>
        <v>56</v>
      </c>
      <c r="AN23" s="134">
        <f t="shared" si="4"/>
        <v>2.7531760435571688</v>
      </c>
      <c r="AO23" s="115"/>
      <c r="AP23" s="113"/>
      <c r="AQ23" s="35"/>
      <c r="AR23" s="56"/>
    </row>
    <row r="24" spans="1:44" s="37" customFormat="1" ht="12.75" x14ac:dyDescent="0.2">
      <c r="A24" s="113">
        <v>19</v>
      </c>
      <c r="B24" s="114"/>
      <c r="C24" s="115"/>
      <c r="D24" s="116"/>
      <c r="E24" s="117" t="s">
        <v>59</v>
      </c>
      <c r="F24" s="135"/>
      <c r="G24" s="118"/>
      <c r="H24" s="188" t="s">
        <v>72</v>
      </c>
      <c r="I24" s="137"/>
      <c r="J24" s="117" t="s">
        <v>89</v>
      </c>
      <c r="K24" s="117">
        <v>2005</v>
      </c>
      <c r="L24" s="117" t="s">
        <v>47</v>
      </c>
      <c r="M24" s="120">
        <v>0</v>
      </c>
      <c r="N24" s="44" t="s">
        <v>19</v>
      </c>
      <c r="O24" s="121"/>
      <c r="P24" s="122"/>
      <c r="Q24" s="123"/>
      <c r="R24" s="124"/>
      <c r="S24" s="123"/>
      <c r="T24" s="125"/>
      <c r="U24" s="123"/>
      <c r="V24" s="125"/>
      <c r="W24" s="123"/>
      <c r="X24" s="125"/>
      <c r="Y24" s="123"/>
      <c r="Z24" s="125"/>
      <c r="AA24" s="123"/>
      <c r="AB24" s="125"/>
      <c r="AC24" s="123"/>
      <c r="AD24" s="125"/>
      <c r="AE24" s="126"/>
      <c r="AF24" s="127">
        <f t="shared" si="0"/>
        <v>0</v>
      </c>
      <c r="AG24" s="127"/>
      <c r="AH24" s="128">
        <v>1.8900462962962961E-3</v>
      </c>
      <c r="AI24" s="129">
        <f t="shared" si="1"/>
        <v>1.8900462962962961E-3</v>
      </c>
      <c r="AJ24" s="130">
        <f t="shared" si="2"/>
        <v>0</v>
      </c>
      <c r="AK24" s="131">
        <f t="shared" si="3"/>
        <v>0</v>
      </c>
      <c r="AL24" s="132">
        <v>19</v>
      </c>
      <c r="AM24" s="133">
        <f>IF(ISNA(VLOOKUP(AL24,[2]очки!$A$1:$B$65536,2,0)),0,IF(AJ24&gt;1,0,VLOOKUP(AL24,[2]очки!$A$1:$B$65536,2,0)))</f>
        <v>54</v>
      </c>
      <c r="AN24" s="134">
        <f t="shared" si="4"/>
        <v>2.9637023593466427</v>
      </c>
      <c r="AO24" s="115"/>
      <c r="AP24" s="113"/>
      <c r="AQ24" s="35"/>
      <c r="AR24" s="56"/>
    </row>
    <row r="25" spans="1:44" s="37" customFormat="1" ht="12.75" x14ac:dyDescent="0.2">
      <c r="A25" s="113">
        <v>20</v>
      </c>
      <c r="B25" s="114"/>
      <c r="C25" s="115"/>
      <c r="D25" s="116"/>
      <c r="E25" s="60" t="s">
        <v>45</v>
      </c>
      <c r="F25" s="135"/>
      <c r="G25" s="118"/>
      <c r="H25" s="136"/>
      <c r="I25" s="137"/>
      <c r="J25" s="61" t="s">
        <v>90</v>
      </c>
      <c r="K25" s="63">
        <v>2005</v>
      </c>
      <c r="L25" s="61" t="s">
        <v>47</v>
      </c>
      <c r="M25" s="120">
        <v>0</v>
      </c>
      <c r="N25" s="44" t="s">
        <v>19</v>
      </c>
      <c r="O25" s="121"/>
      <c r="P25" s="122"/>
      <c r="Q25" s="123"/>
      <c r="R25" s="124"/>
      <c r="S25" s="123"/>
      <c r="T25" s="125"/>
      <c r="U25" s="123"/>
      <c r="V25" s="125"/>
      <c r="W25" s="123"/>
      <c r="X25" s="125"/>
      <c r="Y25" s="123"/>
      <c r="Z25" s="125"/>
      <c r="AA25" s="123"/>
      <c r="AB25" s="125"/>
      <c r="AC25" s="123"/>
      <c r="AD25" s="125"/>
      <c r="AE25" s="159"/>
      <c r="AF25" s="127">
        <f t="shared" si="0"/>
        <v>0</v>
      </c>
      <c r="AG25" s="127"/>
      <c r="AH25" s="128">
        <v>2.0092592592592597E-3</v>
      </c>
      <c r="AI25" s="129">
        <f t="shared" si="1"/>
        <v>2.0092592592592597E-3</v>
      </c>
      <c r="AJ25" s="130">
        <f t="shared" si="2"/>
        <v>0</v>
      </c>
      <c r="AK25" s="131">
        <f t="shared" si="3"/>
        <v>0</v>
      </c>
      <c r="AL25" s="132">
        <v>20</v>
      </c>
      <c r="AM25" s="133">
        <f>IF(ISNA(VLOOKUP(AL25,[2]очки!$A$1:$B$65536,2,0)),0,IF(AJ25&gt;1,0,VLOOKUP(AL25,[2]очки!$A$1:$B$65536,2,0)))</f>
        <v>52</v>
      </c>
      <c r="AN25" s="134">
        <f t="shared" si="4"/>
        <v>3.1506352087114347</v>
      </c>
      <c r="AO25" s="115"/>
      <c r="AP25" s="113"/>
      <c r="AQ25" s="35"/>
      <c r="AR25" s="56"/>
    </row>
    <row r="26" spans="1:44" s="37" customFormat="1" ht="12.75" x14ac:dyDescent="0.2">
      <c r="A26" s="113">
        <v>21</v>
      </c>
      <c r="B26" s="114"/>
      <c r="C26" s="115"/>
      <c r="D26" s="116"/>
      <c r="E26" s="117" t="s">
        <v>91</v>
      </c>
      <c r="F26" s="135"/>
      <c r="G26" s="118"/>
      <c r="H26" s="188" t="s">
        <v>92</v>
      </c>
      <c r="I26" s="137"/>
      <c r="J26" s="117" t="s">
        <v>93</v>
      </c>
      <c r="K26" s="117">
        <v>2004</v>
      </c>
      <c r="L26" s="117" t="s">
        <v>47</v>
      </c>
      <c r="M26" s="120">
        <v>0</v>
      </c>
      <c r="N26" s="44" t="s">
        <v>19</v>
      </c>
      <c r="O26" s="121"/>
      <c r="P26" s="122"/>
      <c r="Q26" s="123"/>
      <c r="R26" s="124"/>
      <c r="S26" s="123"/>
      <c r="T26" s="125"/>
      <c r="U26" s="123"/>
      <c r="V26" s="125"/>
      <c r="W26" s="123"/>
      <c r="X26" s="125"/>
      <c r="Y26" s="123"/>
      <c r="Z26" s="125"/>
      <c r="AA26" s="123"/>
      <c r="AB26" s="125"/>
      <c r="AC26" s="123"/>
      <c r="AD26" s="125"/>
      <c r="AE26" s="126"/>
      <c r="AF26" s="127">
        <f t="shared" si="0"/>
        <v>0</v>
      </c>
      <c r="AG26" s="127"/>
      <c r="AH26" s="128">
        <v>2.0370370370370373E-3</v>
      </c>
      <c r="AI26" s="129">
        <f t="shared" si="1"/>
        <v>2.0370370370370373E-3</v>
      </c>
      <c r="AJ26" s="130">
        <f t="shared" si="2"/>
        <v>0</v>
      </c>
      <c r="AK26" s="131">
        <f t="shared" si="3"/>
        <v>0</v>
      </c>
      <c r="AL26" s="132">
        <v>21</v>
      </c>
      <c r="AM26" s="133">
        <f>IF(ISNA(VLOOKUP(AL26,[2]очки!$A$1:$B$65536,2,0)),0,IF(AJ26&gt;1,0,VLOOKUP(AL26,[2]очки!$A$1:$B$65536,2,0)))</f>
        <v>50</v>
      </c>
      <c r="AN26" s="134">
        <f t="shared" si="4"/>
        <v>3.1941923774954635</v>
      </c>
      <c r="AO26" s="115"/>
      <c r="AP26" s="113"/>
      <c r="AQ26" s="35"/>
      <c r="AR26" s="56"/>
    </row>
    <row r="27" spans="1:44" s="37" customFormat="1" ht="12.75" x14ac:dyDescent="0.2">
      <c r="A27" s="113">
        <v>22</v>
      </c>
      <c r="B27" s="114"/>
      <c r="C27" s="115"/>
      <c r="D27" s="116"/>
      <c r="E27" s="60" t="s">
        <v>247</v>
      </c>
      <c r="F27" s="135"/>
      <c r="G27" s="118"/>
      <c r="H27" s="136"/>
      <c r="I27" s="137"/>
      <c r="J27" s="61" t="s">
        <v>94</v>
      </c>
      <c r="K27" s="63">
        <v>2005</v>
      </c>
      <c r="L27" s="61" t="s">
        <v>47</v>
      </c>
      <c r="M27" s="120">
        <v>0</v>
      </c>
      <c r="N27" s="44" t="s">
        <v>19</v>
      </c>
      <c r="O27" s="121"/>
      <c r="P27" s="122"/>
      <c r="Q27" s="123"/>
      <c r="R27" s="124"/>
      <c r="S27" s="123"/>
      <c r="T27" s="125"/>
      <c r="U27" s="123"/>
      <c r="V27" s="125"/>
      <c r="W27" s="123"/>
      <c r="X27" s="125"/>
      <c r="Y27" s="123"/>
      <c r="Z27" s="125"/>
      <c r="AA27" s="123"/>
      <c r="AB27" s="125"/>
      <c r="AC27" s="123"/>
      <c r="AD27" s="125"/>
      <c r="AE27" s="159"/>
      <c r="AF27" s="127">
        <f t="shared" si="0"/>
        <v>0</v>
      </c>
      <c r="AG27" s="127"/>
      <c r="AH27" s="128">
        <v>2.0821759259259257E-3</v>
      </c>
      <c r="AI27" s="129">
        <f t="shared" si="1"/>
        <v>2.0821759259259257E-3</v>
      </c>
      <c r="AJ27" s="130">
        <f t="shared" si="2"/>
        <v>0</v>
      </c>
      <c r="AK27" s="131">
        <f t="shared" si="3"/>
        <v>0</v>
      </c>
      <c r="AL27" s="132">
        <v>22</v>
      </c>
      <c r="AM27" s="133">
        <f>IF(ISNA(VLOOKUP(AL27,[2]очки!$A$1:$B$65536,2,0)),0,IF(AJ27&gt;1,0,VLOOKUP(AL27,[2]очки!$A$1:$B$65536,2,0)))</f>
        <v>48</v>
      </c>
      <c r="AN27" s="134">
        <f t="shared" si="4"/>
        <v>3.2649727767695098</v>
      </c>
      <c r="AO27" s="115"/>
      <c r="AP27" s="113"/>
      <c r="AQ27" s="35"/>
      <c r="AR27" s="56"/>
    </row>
    <row r="28" spans="1:44" s="37" customFormat="1" ht="12.75" x14ac:dyDescent="0.2">
      <c r="A28" s="113">
        <v>23</v>
      </c>
      <c r="B28" s="114"/>
      <c r="C28" s="115"/>
      <c r="D28" s="116"/>
      <c r="E28" s="60" t="s">
        <v>45</v>
      </c>
      <c r="F28" s="135"/>
      <c r="G28" s="118"/>
      <c r="H28" s="136"/>
      <c r="I28" s="137"/>
      <c r="J28" s="61" t="s">
        <v>95</v>
      </c>
      <c r="K28" s="63">
        <v>2004</v>
      </c>
      <c r="L28" s="61" t="s">
        <v>47</v>
      </c>
      <c r="M28" s="120">
        <v>0</v>
      </c>
      <c r="N28" s="44" t="s">
        <v>19</v>
      </c>
      <c r="O28" s="121"/>
      <c r="P28" s="122"/>
      <c r="Q28" s="123"/>
      <c r="R28" s="124"/>
      <c r="S28" s="123"/>
      <c r="T28" s="125"/>
      <c r="U28" s="123"/>
      <c r="V28" s="125"/>
      <c r="W28" s="123"/>
      <c r="X28" s="125"/>
      <c r="Y28" s="123"/>
      <c r="Z28" s="125"/>
      <c r="AA28" s="123"/>
      <c r="AB28" s="125"/>
      <c r="AC28" s="123"/>
      <c r="AD28" s="125"/>
      <c r="AE28" s="159"/>
      <c r="AF28" s="127">
        <f t="shared" si="0"/>
        <v>0</v>
      </c>
      <c r="AG28" s="127"/>
      <c r="AH28" s="128">
        <v>2.1643518518518518E-3</v>
      </c>
      <c r="AI28" s="129">
        <f t="shared" si="1"/>
        <v>2.1643518518518518E-3</v>
      </c>
      <c r="AJ28" s="130">
        <f t="shared" si="2"/>
        <v>0</v>
      </c>
      <c r="AK28" s="131">
        <f t="shared" si="3"/>
        <v>0</v>
      </c>
      <c r="AL28" s="132">
        <v>23</v>
      </c>
      <c r="AM28" s="133">
        <f>IF(ISNA(VLOOKUP(AL28,[2]очки!$A$1:$B$65536,2,0)),0,IF(AJ28&gt;1,0,VLOOKUP(AL28,[2]очки!$A$1:$B$65536,2,0)))</f>
        <v>46</v>
      </c>
      <c r="AN28" s="134">
        <f t="shared" si="4"/>
        <v>3.3938294010889294</v>
      </c>
      <c r="AO28" s="115"/>
      <c r="AP28" s="113"/>
      <c r="AQ28" s="35"/>
      <c r="AR28" s="56"/>
    </row>
    <row r="29" spans="1:44" s="37" customFormat="1" ht="12.75" x14ac:dyDescent="0.2">
      <c r="A29" s="113">
        <v>24</v>
      </c>
      <c r="B29" s="114"/>
      <c r="C29" s="115"/>
      <c r="D29" s="116"/>
      <c r="E29" s="60" t="s">
        <v>45</v>
      </c>
      <c r="F29" s="135"/>
      <c r="G29" s="118"/>
      <c r="H29" s="136"/>
      <c r="I29" s="137"/>
      <c r="J29" s="61" t="s">
        <v>96</v>
      </c>
      <c r="K29" s="63">
        <v>2004</v>
      </c>
      <c r="L29" s="61" t="s">
        <v>47</v>
      </c>
      <c r="M29" s="120">
        <v>0</v>
      </c>
      <c r="N29" s="61" t="s">
        <v>19</v>
      </c>
      <c r="O29" s="121"/>
      <c r="P29" s="122"/>
      <c r="Q29" s="123"/>
      <c r="R29" s="124"/>
      <c r="S29" s="123"/>
      <c r="T29" s="125"/>
      <c r="U29" s="123"/>
      <c r="V29" s="125"/>
      <c r="W29" s="123"/>
      <c r="X29" s="125"/>
      <c r="Y29" s="123"/>
      <c r="Z29" s="125"/>
      <c r="AA29" s="123"/>
      <c r="AB29" s="125"/>
      <c r="AC29" s="123"/>
      <c r="AD29" s="125"/>
      <c r="AE29" s="159"/>
      <c r="AF29" s="127">
        <f t="shared" si="0"/>
        <v>0</v>
      </c>
      <c r="AG29" s="127"/>
      <c r="AH29" s="128">
        <v>2.2743055555555555E-3</v>
      </c>
      <c r="AI29" s="129">
        <f t="shared" si="1"/>
        <v>2.2743055555555555E-3</v>
      </c>
      <c r="AJ29" s="130">
        <f t="shared" si="2"/>
        <v>0</v>
      </c>
      <c r="AK29" s="131">
        <f t="shared" si="3"/>
        <v>0</v>
      </c>
      <c r="AL29" s="132">
        <v>24</v>
      </c>
      <c r="AM29" s="133">
        <f>IF(ISNA(VLOOKUP(AL29,[2]очки!$A$1:$B$65536,2,0)),0,IF(AJ29&gt;1,0,VLOOKUP(AL29,[2]очки!$A$1:$B$65536,2,0)))</f>
        <v>44</v>
      </c>
      <c r="AN29" s="134">
        <f t="shared" si="4"/>
        <v>3.5662431941923778</v>
      </c>
      <c r="AO29" s="115"/>
      <c r="AP29" s="113"/>
      <c r="AQ29" s="35"/>
      <c r="AR29" s="56"/>
    </row>
    <row r="30" spans="1:44" s="37" customFormat="1" ht="12.75" x14ac:dyDescent="0.2">
      <c r="A30" s="113">
        <v>25</v>
      </c>
      <c r="B30" s="114"/>
      <c r="C30" s="115"/>
      <c r="D30" s="116"/>
      <c r="E30" s="60" t="s">
        <v>45</v>
      </c>
      <c r="F30" s="135"/>
      <c r="G30" s="118"/>
      <c r="H30" s="136"/>
      <c r="I30" s="137"/>
      <c r="J30" s="61" t="s">
        <v>97</v>
      </c>
      <c r="K30" s="63">
        <v>2005</v>
      </c>
      <c r="L30" s="61" t="s">
        <v>47</v>
      </c>
      <c r="M30" s="120">
        <v>0</v>
      </c>
      <c r="N30" s="61" t="s">
        <v>19</v>
      </c>
      <c r="O30" s="121"/>
      <c r="P30" s="122"/>
      <c r="Q30" s="123"/>
      <c r="R30" s="124"/>
      <c r="S30" s="123"/>
      <c r="T30" s="125"/>
      <c r="U30" s="123"/>
      <c r="V30" s="125"/>
      <c r="W30" s="123"/>
      <c r="X30" s="125"/>
      <c r="Y30" s="123"/>
      <c r="Z30" s="125"/>
      <c r="AA30" s="123"/>
      <c r="AB30" s="125"/>
      <c r="AC30" s="123"/>
      <c r="AD30" s="125"/>
      <c r="AE30" s="159"/>
      <c r="AF30" s="127">
        <f t="shared" si="0"/>
        <v>0</v>
      </c>
      <c r="AG30" s="127"/>
      <c r="AH30" s="128">
        <v>2.5706018518518521E-3</v>
      </c>
      <c r="AI30" s="129">
        <f t="shared" si="1"/>
        <v>2.5706018518518521E-3</v>
      </c>
      <c r="AJ30" s="130">
        <f t="shared" si="2"/>
        <v>0</v>
      </c>
      <c r="AK30" s="131">
        <f t="shared" si="3"/>
        <v>0</v>
      </c>
      <c r="AL30" s="132">
        <v>25</v>
      </c>
      <c r="AM30" s="133">
        <f>IF(ISNA(VLOOKUP(AL30,[2]очки!$A$1:$B$65536,2,0)),0,IF(AJ30&gt;1,0,VLOOKUP(AL30,[2]очки!$A$1:$B$65536,2,0)))</f>
        <v>42</v>
      </c>
      <c r="AN30" s="134">
        <f t="shared" si="4"/>
        <v>4.0308529945553548</v>
      </c>
      <c r="AO30" s="115"/>
      <c r="AP30" s="113"/>
      <c r="AQ30" s="35"/>
      <c r="AR30" s="56"/>
    </row>
    <row r="31" spans="1:44" s="37" customFormat="1" ht="12.75" x14ac:dyDescent="0.2">
      <c r="A31" s="113">
        <v>26</v>
      </c>
      <c r="B31" s="114"/>
      <c r="C31" s="115"/>
      <c r="D31" s="116"/>
      <c r="E31" s="60" t="s">
        <v>45</v>
      </c>
      <c r="F31" s="135"/>
      <c r="G31" s="118"/>
      <c r="H31" s="136"/>
      <c r="I31" s="137"/>
      <c r="J31" s="61" t="s">
        <v>98</v>
      </c>
      <c r="K31" s="63">
        <v>2005</v>
      </c>
      <c r="L31" s="61" t="s">
        <v>47</v>
      </c>
      <c r="M31" s="120">
        <v>0</v>
      </c>
      <c r="N31" s="44" t="s">
        <v>19</v>
      </c>
      <c r="O31" s="121"/>
      <c r="P31" s="122"/>
      <c r="Q31" s="123"/>
      <c r="R31" s="124"/>
      <c r="S31" s="123"/>
      <c r="T31" s="125"/>
      <c r="U31" s="123"/>
      <c r="V31" s="125"/>
      <c r="W31" s="123"/>
      <c r="X31" s="125"/>
      <c r="Y31" s="123"/>
      <c r="Z31" s="125"/>
      <c r="AA31" s="123"/>
      <c r="AB31" s="125"/>
      <c r="AC31" s="123"/>
      <c r="AD31" s="125"/>
      <c r="AE31" s="159"/>
      <c r="AF31" s="127">
        <f t="shared" si="0"/>
        <v>0</v>
      </c>
      <c r="AG31" s="127"/>
      <c r="AH31" s="128">
        <v>2.7546296296296294E-3</v>
      </c>
      <c r="AI31" s="129">
        <f t="shared" si="1"/>
        <v>2.7546296296296294E-3</v>
      </c>
      <c r="AJ31" s="130">
        <f t="shared" si="2"/>
        <v>0</v>
      </c>
      <c r="AK31" s="131">
        <f t="shared" si="3"/>
        <v>0</v>
      </c>
      <c r="AL31" s="132">
        <v>26</v>
      </c>
      <c r="AM31" s="133">
        <f>IF(ISNA(VLOOKUP(AL31,[2]очки!$A$1:$B$65536,2,0)),0,IF(AJ31&gt;1,0,VLOOKUP(AL31,[2]очки!$A$1:$B$65536,2,0)))</f>
        <v>40</v>
      </c>
      <c r="AN31" s="134">
        <f t="shared" si="4"/>
        <v>4.3194192377495462</v>
      </c>
      <c r="AO31" s="115"/>
      <c r="AP31" s="113"/>
      <c r="AQ31" s="35"/>
      <c r="AR31" s="56"/>
    </row>
    <row r="32" spans="1:44" s="37" customFormat="1" ht="12.75" x14ac:dyDescent="0.2">
      <c r="A32" s="113">
        <v>27</v>
      </c>
      <c r="B32" s="114"/>
      <c r="C32" s="115"/>
      <c r="D32" s="116"/>
      <c r="E32" s="117" t="s">
        <v>59</v>
      </c>
      <c r="F32" s="135"/>
      <c r="G32" s="118"/>
      <c r="H32" s="188" t="s">
        <v>72</v>
      </c>
      <c r="I32" s="137"/>
      <c r="J32" s="117" t="s">
        <v>99</v>
      </c>
      <c r="K32" s="117">
        <v>2005</v>
      </c>
      <c r="L32" s="117" t="s">
        <v>47</v>
      </c>
      <c r="M32" s="120">
        <v>0</v>
      </c>
      <c r="N32" s="44" t="s">
        <v>19</v>
      </c>
      <c r="O32" s="121"/>
      <c r="P32" s="122"/>
      <c r="Q32" s="123"/>
      <c r="R32" s="124"/>
      <c r="S32" s="123"/>
      <c r="T32" s="125"/>
      <c r="U32" s="123"/>
      <c r="V32" s="125"/>
      <c r="W32" s="123"/>
      <c r="X32" s="125"/>
      <c r="Y32" s="123"/>
      <c r="Z32" s="125"/>
      <c r="AA32" s="123"/>
      <c r="AB32" s="125"/>
      <c r="AC32" s="123"/>
      <c r="AD32" s="125"/>
      <c r="AE32" s="126"/>
      <c r="AF32" s="127">
        <f t="shared" si="0"/>
        <v>0</v>
      </c>
      <c r="AG32" s="127"/>
      <c r="AH32" s="128">
        <v>3.3645833333333336E-3</v>
      </c>
      <c r="AI32" s="129">
        <f t="shared" si="1"/>
        <v>3.3645833333333336E-3</v>
      </c>
      <c r="AJ32" s="130">
        <f t="shared" si="2"/>
        <v>0</v>
      </c>
      <c r="AK32" s="131">
        <f t="shared" si="3"/>
        <v>0</v>
      </c>
      <c r="AL32" s="132">
        <v>27</v>
      </c>
      <c r="AM32" s="133">
        <f>IF(ISNA(VLOOKUP(AL32,[2]очки!$A$1:$B$65536,2,0)),0,IF(AJ32&gt;1,0,VLOOKUP(AL32,[2]очки!$A$1:$B$65536,2,0)))</f>
        <v>38</v>
      </c>
      <c r="AN32" s="134">
        <f t="shared" si="4"/>
        <v>5.2758620689655178</v>
      </c>
      <c r="AO32" s="115"/>
      <c r="AP32" s="113"/>
      <c r="AQ32" s="35"/>
      <c r="AR32" s="56"/>
    </row>
    <row r="33" spans="1:44" s="37" customFormat="1" ht="12.75" x14ac:dyDescent="0.2">
      <c r="A33" s="113">
        <v>28</v>
      </c>
      <c r="B33" s="114"/>
      <c r="C33" s="115"/>
      <c r="D33" s="116"/>
      <c r="E33" s="125" t="s">
        <v>100</v>
      </c>
      <c r="F33" s="135"/>
      <c r="G33" s="118"/>
      <c r="H33" s="188" t="s">
        <v>101</v>
      </c>
      <c r="I33" s="137"/>
      <c r="J33" s="117" t="s">
        <v>102</v>
      </c>
      <c r="K33" s="117">
        <v>2004</v>
      </c>
      <c r="L33" s="117" t="s">
        <v>47</v>
      </c>
      <c r="M33" s="120">
        <v>0</v>
      </c>
      <c r="N33" s="44" t="s">
        <v>19</v>
      </c>
      <c r="O33" s="121"/>
      <c r="P33" s="122"/>
      <c r="Q33" s="123"/>
      <c r="R33" s="124"/>
      <c r="S33" s="123"/>
      <c r="T33" s="125"/>
      <c r="U33" s="123"/>
      <c r="V33" s="125"/>
      <c r="W33" s="123"/>
      <c r="X33" s="125"/>
      <c r="Y33" s="123"/>
      <c r="Z33" s="125"/>
      <c r="AA33" s="123"/>
      <c r="AB33" s="125"/>
      <c r="AC33" s="123"/>
      <c r="AD33" s="125"/>
      <c r="AE33" s="126"/>
      <c r="AF33" s="127">
        <f t="shared" si="0"/>
        <v>0</v>
      </c>
      <c r="AG33" s="127"/>
      <c r="AH33" s="128" t="s">
        <v>103</v>
      </c>
      <c r="AI33" s="129" t="s">
        <v>103</v>
      </c>
      <c r="AJ33" s="130">
        <f t="shared" si="2"/>
        <v>3</v>
      </c>
      <c r="AK33" s="131">
        <f t="shared" si="3"/>
        <v>0</v>
      </c>
      <c r="AL33" s="132" t="s">
        <v>142</v>
      </c>
      <c r="AM33" s="133">
        <f>IF(ISNA(VLOOKUP(AL33,[2]очки!$A$1:$B$65536,2,0)),0,IF(AJ33&gt;1,0,VLOOKUP(AL33,[2]очки!$A$1:$B$65536,2,0)))</f>
        <v>0</v>
      </c>
      <c r="AN33" s="134" t="str">
        <f t="shared" si="4"/>
        <v/>
      </c>
      <c r="AO33" s="115"/>
      <c r="AP33" s="113"/>
      <c r="AQ33" s="35"/>
      <c r="AR33" s="56"/>
    </row>
    <row r="34" spans="1:44" s="37" customFormat="1" ht="12.75" x14ac:dyDescent="0.2">
      <c r="A34" s="113">
        <v>29</v>
      </c>
      <c r="B34" s="114"/>
      <c r="C34" s="115"/>
      <c r="D34" s="116"/>
      <c r="E34" s="60" t="s">
        <v>247</v>
      </c>
      <c r="F34" s="135"/>
      <c r="G34" s="118"/>
      <c r="H34" s="136"/>
      <c r="I34" s="137"/>
      <c r="J34" s="61" t="s">
        <v>104</v>
      </c>
      <c r="K34" s="63">
        <v>2005</v>
      </c>
      <c r="L34" s="61" t="s">
        <v>47</v>
      </c>
      <c r="M34" s="120">
        <v>0</v>
      </c>
      <c r="N34" s="44" t="s">
        <v>19</v>
      </c>
      <c r="O34" s="121"/>
      <c r="P34" s="122"/>
      <c r="Q34" s="123"/>
      <c r="R34" s="124"/>
      <c r="S34" s="123"/>
      <c r="T34" s="125"/>
      <c r="U34" s="123"/>
      <c r="V34" s="125"/>
      <c r="W34" s="123"/>
      <c r="X34" s="125"/>
      <c r="Y34" s="123"/>
      <c r="Z34" s="125"/>
      <c r="AA34" s="123"/>
      <c r="AB34" s="125"/>
      <c r="AC34" s="123"/>
      <c r="AD34" s="125"/>
      <c r="AE34" s="159"/>
      <c r="AF34" s="127">
        <f t="shared" si="0"/>
        <v>0</v>
      </c>
      <c r="AG34" s="127"/>
      <c r="AH34" s="128" t="s">
        <v>103</v>
      </c>
      <c r="AI34" s="129" t="s">
        <v>103</v>
      </c>
      <c r="AJ34" s="130">
        <f t="shared" si="2"/>
        <v>3</v>
      </c>
      <c r="AK34" s="131">
        <f t="shared" si="3"/>
        <v>0</v>
      </c>
      <c r="AL34" s="132" t="s">
        <v>142</v>
      </c>
      <c r="AM34" s="133">
        <f>IF(ISNA(VLOOKUP(AL34,[2]очки!$A$1:$B$65536,2,0)),0,IF(AJ34&gt;1,0,VLOOKUP(AL34,[2]очки!$A$1:$B$65536,2,0)))</f>
        <v>0</v>
      </c>
      <c r="AN34" s="134" t="str">
        <f t="shared" si="4"/>
        <v/>
      </c>
      <c r="AO34" s="115"/>
      <c r="AP34" s="113"/>
      <c r="AQ34" s="35"/>
      <c r="AR34" s="56"/>
    </row>
    <row r="35" spans="1:44" s="37" customFormat="1" ht="12.75" x14ac:dyDescent="0.2">
      <c r="A35" s="113">
        <v>30</v>
      </c>
      <c r="B35" s="114"/>
      <c r="C35" s="115"/>
      <c r="D35" s="116"/>
      <c r="E35" s="60" t="s">
        <v>247</v>
      </c>
      <c r="F35" s="135"/>
      <c r="G35" s="118"/>
      <c r="H35" s="136"/>
      <c r="I35" s="137"/>
      <c r="J35" s="60" t="s">
        <v>105</v>
      </c>
      <c r="K35" s="63">
        <v>2005</v>
      </c>
      <c r="L35" s="61" t="s">
        <v>47</v>
      </c>
      <c r="M35" s="120">
        <v>0</v>
      </c>
      <c r="N35" s="44" t="s">
        <v>19</v>
      </c>
      <c r="O35" s="121"/>
      <c r="P35" s="122"/>
      <c r="Q35" s="123"/>
      <c r="R35" s="124"/>
      <c r="S35" s="123"/>
      <c r="T35" s="125"/>
      <c r="U35" s="123"/>
      <c r="V35" s="125"/>
      <c r="W35" s="123"/>
      <c r="X35" s="125"/>
      <c r="Y35" s="123"/>
      <c r="Z35" s="125"/>
      <c r="AA35" s="123"/>
      <c r="AB35" s="125"/>
      <c r="AC35" s="123"/>
      <c r="AD35" s="125"/>
      <c r="AE35" s="159"/>
      <c r="AF35" s="127">
        <f t="shared" si="0"/>
        <v>0</v>
      </c>
      <c r="AG35" s="127"/>
      <c r="AH35" s="128" t="s">
        <v>103</v>
      </c>
      <c r="AI35" s="129" t="s">
        <v>103</v>
      </c>
      <c r="AJ35" s="130">
        <f t="shared" si="2"/>
        <v>3</v>
      </c>
      <c r="AK35" s="131">
        <f t="shared" si="3"/>
        <v>0</v>
      </c>
      <c r="AL35" s="132" t="s">
        <v>142</v>
      </c>
      <c r="AM35" s="133">
        <f>IF(ISNA(VLOOKUP(AL35,[2]очки!$A$1:$B$65536,2,0)),0,IF(AJ35&gt;1,0,VLOOKUP(AL35,[2]очки!$A$1:$B$65536,2,0)))</f>
        <v>0</v>
      </c>
      <c r="AN35" s="134" t="str">
        <f t="shared" si="4"/>
        <v/>
      </c>
      <c r="AO35" s="115"/>
      <c r="AP35" s="113"/>
      <c r="AQ35" s="35"/>
      <c r="AR35" s="56"/>
    </row>
    <row r="36" spans="1:44" s="37" customFormat="1" ht="12.75" x14ac:dyDescent="0.2">
      <c r="A36" s="113">
        <v>31</v>
      </c>
      <c r="B36" s="114"/>
      <c r="C36" s="115"/>
      <c r="D36" s="116"/>
      <c r="E36" s="61" t="s">
        <v>106</v>
      </c>
      <c r="F36" s="135"/>
      <c r="G36" s="118"/>
      <c r="H36" s="136"/>
      <c r="I36" s="137"/>
      <c r="J36" s="61" t="s">
        <v>107</v>
      </c>
      <c r="K36" s="63">
        <v>2004</v>
      </c>
      <c r="L36" s="61" t="s">
        <v>47</v>
      </c>
      <c r="M36" s="120">
        <v>0</v>
      </c>
      <c r="N36" s="44" t="s">
        <v>19</v>
      </c>
      <c r="O36" s="121"/>
      <c r="P36" s="122"/>
      <c r="Q36" s="123"/>
      <c r="R36" s="124"/>
      <c r="S36" s="123"/>
      <c r="T36" s="125"/>
      <c r="U36" s="123"/>
      <c r="V36" s="125"/>
      <c r="W36" s="123"/>
      <c r="X36" s="125"/>
      <c r="Y36" s="123"/>
      <c r="Z36" s="125"/>
      <c r="AA36" s="123"/>
      <c r="AB36" s="125"/>
      <c r="AC36" s="123"/>
      <c r="AD36" s="125"/>
      <c r="AE36" s="159"/>
      <c r="AF36" s="127">
        <f t="shared" si="0"/>
        <v>0</v>
      </c>
      <c r="AG36" s="127"/>
      <c r="AH36" s="128" t="s">
        <v>103</v>
      </c>
      <c r="AI36" s="129" t="s">
        <v>103</v>
      </c>
      <c r="AJ36" s="130">
        <f t="shared" si="2"/>
        <v>3</v>
      </c>
      <c r="AK36" s="131">
        <f t="shared" si="3"/>
        <v>0</v>
      </c>
      <c r="AL36" s="132" t="s">
        <v>142</v>
      </c>
      <c r="AM36" s="133">
        <f>IF(ISNA(VLOOKUP(AL36,[2]очки!$A$1:$B$65536,2,0)),0,IF(AJ36&gt;1,0,VLOOKUP(AL36,[2]очки!$A$1:$B$65536,2,0)))</f>
        <v>0</v>
      </c>
      <c r="AN36" s="134" t="str">
        <f t="shared" si="4"/>
        <v/>
      </c>
      <c r="AO36" s="115"/>
      <c r="AP36" s="113"/>
      <c r="AQ36" s="35"/>
      <c r="AR36" s="56"/>
    </row>
    <row r="37" spans="1:44" s="37" customFormat="1" ht="12.75" hidden="1" x14ac:dyDescent="0.2">
      <c r="A37" s="38">
        <v>32</v>
      </c>
      <c r="B37" s="39"/>
      <c r="C37" s="40"/>
      <c r="D37" s="41"/>
      <c r="E37" s="57"/>
      <c r="F37" s="57"/>
      <c r="G37" s="42"/>
      <c r="H37" s="58"/>
      <c r="I37" s="59"/>
      <c r="J37" s="64"/>
      <c r="K37" s="43"/>
      <c r="L37" s="43"/>
      <c r="M37" s="43"/>
      <c r="N37" s="65"/>
      <c r="O37" s="45"/>
      <c r="P37" s="46"/>
      <c r="Q37" s="47"/>
      <c r="R37" s="48"/>
      <c r="S37" s="47"/>
      <c r="T37" s="49"/>
      <c r="U37" s="47"/>
      <c r="V37" s="49"/>
      <c r="W37" s="47"/>
      <c r="X37" s="49"/>
      <c r="Y37" s="47"/>
      <c r="Z37" s="49"/>
      <c r="AA37" s="47"/>
      <c r="AB37" s="49"/>
      <c r="AC37" s="47"/>
      <c r="AD37" s="49"/>
      <c r="AE37" s="66"/>
      <c r="AF37" s="50">
        <f t="shared" si="0"/>
        <v>0</v>
      </c>
      <c r="AG37" s="50"/>
      <c r="AH37" s="167"/>
      <c r="AI37" s="168" t="str">
        <f t="shared" si="1"/>
        <v>не фин.</v>
      </c>
      <c r="AJ37" s="51">
        <v>5</v>
      </c>
      <c r="AK37" s="52">
        <f t="shared" si="3"/>
        <v>0</v>
      </c>
      <c r="AL37" s="53">
        <v>32</v>
      </c>
      <c r="AM37" s="54">
        <f>IF(ISNA(VLOOKUP(AL37,[2]очки!$A$1:$B$65536,2,0)),0,IF(AJ37&gt;1,0,VLOOKUP(AL37,[2]очки!$A$1:$B$65536,2,0)))</f>
        <v>0</v>
      </c>
      <c r="AN37" s="55" t="str">
        <f t="shared" si="4"/>
        <v/>
      </c>
      <c r="AO37" s="40"/>
      <c r="AP37" s="38"/>
      <c r="AQ37" s="35"/>
      <c r="AR37" s="56"/>
    </row>
    <row r="38" spans="1:44" s="37" customFormat="1" ht="12.75" outlineLevel="1" x14ac:dyDescent="0.2">
      <c r="G38" s="68"/>
      <c r="H38" s="68"/>
      <c r="I38" s="68"/>
      <c r="K38" s="69"/>
      <c r="L38" s="70" t="s">
        <v>50</v>
      </c>
      <c r="M38" s="71">
        <v>6.8</v>
      </c>
      <c r="O38" s="71"/>
      <c r="Q38" s="72"/>
      <c r="S38" s="72"/>
      <c r="U38" s="72"/>
      <c r="W38" s="72"/>
      <c r="Y38" s="72"/>
      <c r="AA38" s="72"/>
      <c r="AC38" s="72"/>
      <c r="AH38" s="169"/>
      <c r="AI38" s="170"/>
      <c r="AL38" s="12"/>
      <c r="AM38" s="12"/>
      <c r="AN38" s="11"/>
    </row>
    <row r="39" spans="1:44" s="2" customFormat="1" ht="32.25" customHeight="1" outlineLevel="1" x14ac:dyDescent="0.2">
      <c r="E39" s="75"/>
      <c r="F39" s="75"/>
      <c r="G39" s="75"/>
      <c r="H39" s="16"/>
      <c r="I39" s="76"/>
      <c r="P39" s="8"/>
      <c r="Q39" s="8"/>
      <c r="S39" s="8"/>
      <c r="T39" s="8"/>
      <c r="U39" s="8"/>
      <c r="W39" s="8"/>
      <c r="X39" s="8"/>
      <c r="Y39" s="8"/>
      <c r="Z39" s="8"/>
      <c r="AA39" s="8"/>
      <c r="AB39" s="8"/>
      <c r="AC39" s="8"/>
      <c r="AD39" s="8"/>
      <c r="AF39" s="8"/>
      <c r="AG39" s="8"/>
      <c r="AH39" s="164"/>
      <c r="AI39" s="170"/>
      <c r="AL39" s="77"/>
      <c r="AM39" s="77"/>
    </row>
    <row r="40" spans="1:44" s="37" customFormat="1" ht="45" hidden="1" customHeight="1" outlineLevel="1" x14ac:dyDescent="0.2">
      <c r="A40" s="331" t="s">
        <v>51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78"/>
      <c r="AH40" s="169"/>
      <c r="AI40" s="170"/>
      <c r="AL40" s="79"/>
      <c r="AM40" s="79"/>
    </row>
    <row r="41" spans="1:44" outlineLevel="1" x14ac:dyDescent="0.25">
      <c r="A41" s="69"/>
      <c r="B41" s="69"/>
      <c r="C41" s="69"/>
      <c r="D41" s="69"/>
      <c r="E41" s="69"/>
      <c r="F41" s="69"/>
      <c r="G41" s="68"/>
      <c r="H41" s="68"/>
      <c r="I41" s="68"/>
      <c r="J41" s="80"/>
      <c r="K41" s="80"/>
      <c r="L41" s="80"/>
      <c r="M41" s="80"/>
      <c r="N41" s="71"/>
      <c r="O41" s="71"/>
      <c r="P41" s="81"/>
      <c r="Q41" s="82"/>
      <c r="R41" s="81"/>
      <c r="S41" s="82"/>
      <c r="T41" s="81"/>
      <c r="U41" s="82"/>
      <c r="V41" s="81"/>
      <c r="W41" s="82"/>
      <c r="X41" s="81"/>
      <c r="Y41" s="82"/>
      <c r="Z41" s="81"/>
      <c r="AA41" s="82"/>
      <c r="AB41" s="81"/>
      <c r="AC41" s="82"/>
      <c r="AD41" s="81"/>
      <c r="AE41" s="81"/>
      <c r="AF41" s="81"/>
      <c r="AG41" s="81"/>
      <c r="AH41" s="171" t="s">
        <v>52</v>
      </c>
      <c r="AI41" s="170"/>
      <c r="AJ41" s="84"/>
      <c r="AK41" s="84"/>
      <c r="AL41" s="85"/>
      <c r="AM41" s="85"/>
      <c r="AN41" s="86"/>
      <c r="AO41" s="87"/>
      <c r="AP41" s="87"/>
      <c r="AQ41" s="37"/>
      <c r="AR41" s="37"/>
    </row>
    <row r="42" spans="1:44" s="88" customFormat="1" outlineLevel="1" x14ac:dyDescent="0.25">
      <c r="A42" s="88" t="s">
        <v>53</v>
      </c>
      <c r="C42" s="89"/>
      <c r="D42" s="89"/>
      <c r="E42" s="89"/>
      <c r="F42" s="89"/>
      <c r="G42" s="90"/>
      <c r="H42" s="90"/>
      <c r="I42" s="90"/>
      <c r="J42" s="90"/>
      <c r="K42" s="90"/>
      <c r="L42" s="90"/>
      <c r="M42" s="90"/>
      <c r="N42" s="91"/>
      <c r="O42" s="91"/>
      <c r="P42" s="92"/>
      <c r="Q42" s="93"/>
      <c r="R42" s="94"/>
      <c r="S42" s="93"/>
      <c r="T42" s="92"/>
      <c r="U42" s="93"/>
      <c r="V42" s="94"/>
      <c r="W42" s="93"/>
      <c r="X42" s="92"/>
      <c r="Y42" s="93"/>
      <c r="Z42" s="92"/>
      <c r="AA42" s="93"/>
      <c r="AB42" s="92"/>
      <c r="AC42" s="93"/>
      <c r="AD42" s="92"/>
      <c r="AE42" s="95"/>
      <c r="AF42" s="92"/>
      <c r="AG42" s="92"/>
      <c r="AH42" s="172"/>
      <c r="AI42" s="170"/>
      <c r="AJ42" s="97"/>
      <c r="AL42" s="98"/>
      <c r="AM42" s="98"/>
      <c r="AO42" s="99"/>
      <c r="AP42" s="99"/>
    </row>
    <row r="43" spans="1:44" s="88" customFormat="1" x14ac:dyDescent="0.25">
      <c r="A43" s="88" t="s">
        <v>54</v>
      </c>
      <c r="J43" s="100"/>
      <c r="K43" s="100"/>
      <c r="L43" s="100"/>
      <c r="M43" s="100"/>
      <c r="N43" s="100"/>
      <c r="O43" s="100"/>
      <c r="P43" s="101"/>
      <c r="Q43" s="102"/>
      <c r="R43" s="8"/>
      <c r="S43" s="102"/>
      <c r="U43" s="102"/>
      <c r="V43" s="8"/>
      <c r="W43" s="102"/>
      <c r="Y43" s="102"/>
      <c r="AA43" s="102"/>
      <c r="AC43" s="102"/>
      <c r="AE43" s="103"/>
      <c r="AH43" s="173"/>
      <c r="AI43" s="170"/>
      <c r="AL43" s="98"/>
      <c r="AM43" s="98"/>
      <c r="AO43" s="99"/>
      <c r="AP43" s="99"/>
      <c r="AQ43" s="99"/>
    </row>
    <row r="44" spans="1:44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105"/>
      <c r="K44" s="105"/>
      <c r="L44" s="105"/>
      <c r="M44" s="105"/>
      <c r="N44" s="5"/>
      <c r="O44" s="5"/>
      <c r="P44" s="106"/>
      <c r="Q44" s="72"/>
      <c r="R44" s="37"/>
      <c r="S44" s="72"/>
      <c r="T44" s="37"/>
      <c r="U44" s="72"/>
      <c r="V44" s="37"/>
      <c r="W44" s="72"/>
      <c r="X44" s="37"/>
      <c r="Y44" s="72"/>
      <c r="Z44" s="37"/>
      <c r="AA44" s="72"/>
      <c r="AB44" s="37"/>
      <c r="AC44" s="72"/>
      <c r="AD44" s="37"/>
      <c r="AE44" s="37"/>
      <c r="AF44" s="37"/>
      <c r="AG44" s="37"/>
      <c r="AH44" s="174" t="str">
        <f>IF(LEFT(A3,9)="Предварит","Время опубликования:","")</f>
        <v>Время опубликования:</v>
      </c>
      <c r="AI44" s="175">
        <f ca="1">IF(LEFT(A3,9)="Предварит",NOW(),"")</f>
        <v>42275.541258912039</v>
      </c>
      <c r="AJ44" s="37"/>
      <c r="AK44" s="37"/>
      <c r="AL44" s="12"/>
      <c r="AM44" s="12"/>
      <c r="AN44" s="11"/>
      <c r="AO44" s="37"/>
      <c r="AP44" s="37"/>
      <c r="AQ44" s="37"/>
      <c r="AR44" s="37"/>
    </row>
    <row r="45" spans="1:44" x14ac:dyDescent="0.25">
      <c r="A45" s="37"/>
      <c r="B45" s="37"/>
      <c r="C45" s="37"/>
      <c r="D45" s="37"/>
      <c r="E45" s="37"/>
      <c r="F45" s="37"/>
      <c r="G45" s="105"/>
      <c r="H45" s="105"/>
      <c r="I45" s="105"/>
      <c r="J45" s="5"/>
      <c r="K45" s="5"/>
      <c r="L45" s="5"/>
      <c r="M45" s="5"/>
      <c r="N45" s="106"/>
      <c r="O45" s="106"/>
      <c r="P45" s="37"/>
      <c r="Q45" s="72"/>
      <c r="R45" s="37"/>
      <c r="S45" s="72"/>
      <c r="T45" s="37"/>
      <c r="U45" s="72"/>
      <c r="V45" s="37"/>
      <c r="W45" s="72"/>
      <c r="X45" s="37"/>
      <c r="Y45" s="72"/>
      <c r="Z45" s="37"/>
      <c r="AA45" s="72"/>
      <c r="AB45" s="37"/>
      <c r="AC45" s="72"/>
      <c r="AD45" s="37"/>
      <c r="AE45" s="37"/>
      <c r="AF45" s="37"/>
      <c r="AG45" s="37"/>
      <c r="AH45" s="169"/>
      <c r="AI45" s="176"/>
      <c r="AJ45" s="37"/>
      <c r="AK45" s="37"/>
      <c r="AL45" s="12"/>
      <c r="AM45" s="12"/>
      <c r="AN45" s="11"/>
      <c r="AO45" s="37"/>
      <c r="AP45" s="37"/>
      <c r="AQ45" s="37"/>
      <c r="AR45" s="37"/>
    </row>
  </sheetData>
  <mergeCells count="19">
    <mergeCell ref="A40:AF40"/>
    <mergeCell ref="J4:J5"/>
    <mergeCell ref="K4:K5"/>
    <mergeCell ref="L4:L5"/>
    <mergeCell ref="M4:M5"/>
    <mergeCell ref="N4:N5"/>
    <mergeCell ref="O4:O5"/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</mergeCells>
  <pageMargins left="0.62992125984251968" right="0.43307086614173229" top="0.47244094488188981" bottom="0.31496062992125984" header="0.51181102362204722" footer="0.27559055118110237"/>
  <pageSetup paperSize="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T41"/>
  <sheetViews>
    <sheetView view="pageBreakPreview" zoomScale="75" zoomScaleNormal="70" workbookViewId="0">
      <selection activeCell="AO5" sqref="AO5"/>
    </sheetView>
  </sheetViews>
  <sheetFormatPr defaultRowHeight="15" outlineLevelRow="1" outlineLevelCol="1" x14ac:dyDescent="0.25"/>
  <cols>
    <col min="1" max="1" width="4.28515625" customWidth="1"/>
    <col min="2" max="2" width="4.28515625" hidden="1" customWidth="1" outlineLevel="1"/>
    <col min="3" max="3" width="3.7109375" hidden="1" customWidth="1" collapsed="1"/>
    <col min="4" max="4" width="4.42578125" hidden="1" customWidth="1"/>
    <col min="5" max="5" width="29.14062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5" customWidth="1"/>
    <col min="11" max="11" width="6.14062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hidden="1" customWidth="1" collapsed="1"/>
    <col min="19" max="19" width="7" hidden="1" customWidth="1" outlineLevel="1"/>
    <col min="20" max="20" width="4.5703125" hidden="1" customWidth="1" collapsed="1"/>
    <col min="21" max="21" width="5.5703125" hidden="1" customWidth="1" outlineLevel="1"/>
    <col min="22" max="22" width="5.140625" hidden="1" customWidth="1" collapsed="1"/>
    <col min="23" max="23" width="7" hidden="1" customWidth="1" outlineLevel="1"/>
    <col min="24" max="24" width="5.140625" hidden="1" customWidth="1" collapsed="1"/>
    <col min="25" max="25" width="5.5703125" hidden="1" customWidth="1" outlineLevel="1"/>
    <col min="26" max="26" width="5.140625" hidden="1" customWidth="1" collapsed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10.42578125" hidden="1" customWidth="1" outlineLevel="1"/>
    <col min="32" max="33" width="6.5703125" hidden="1" customWidth="1" outlineLevel="1"/>
    <col min="34" max="34" width="11" hidden="1" customWidth="1" collapsed="1"/>
    <col min="35" max="35" width="11.85546875" customWidth="1"/>
    <col min="36" max="36" width="3" hidden="1" customWidth="1"/>
    <col min="37" max="37" width="3" customWidth="1"/>
    <col min="38" max="38" width="4.85546875" customWidth="1"/>
    <col min="39" max="39" width="4.7109375" hidden="1" customWidth="1" outlineLevel="1"/>
    <col min="40" max="40" width="10.7109375" customWidth="1" outlineLevel="1"/>
    <col min="41" max="41" width="6.140625" customWidth="1" outlineLevel="1"/>
    <col min="42" max="42" width="7.42578125" customWidth="1"/>
    <col min="43" max="45" width="9.140625" hidden="1" customWidth="1" outlineLevel="1"/>
    <col min="46" max="46" width="9.140625" collapsed="1"/>
    <col min="257" max="257" width="4.28515625" customWidth="1"/>
    <col min="258" max="260" width="0" hidden="1" customWidth="1"/>
    <col min="261" max="261" width="29.140625" customWidth="1"/>
    <col min="262" max="265" width="0" hidden="1" customWidth="1"/>
    <col min="266" max="266" width="25" customWidth="1"/>
    <col min="267" max="267" width="6.140625" customWidth="1"/>
    <col min="268" max="268" width="5.7109375" customWidth="1"/>
    <col min="269" max="269" width="0" hidden="1" customWidth="1"/>
    <col min="270" max="270" width="3.42578125" customWidth="1"/>
    <col min="271" max="287" width="0" hidden="1" customWidth="1"/>
    <col min="288" max="289" width="6.5703125" customWidth="1"/>
    <col min="290" max="290" width="11" customWidth="1"/>
    <col min="291" max="291" width="11.85546875" customWidth="1"/>
    <col min="292" max="292" width="0" hidden="1" customWidth="1"/>
    <col min="293" max="293" width="3" customWidth="1"/>
    <col min="294" max="294" width="4.85546875" customWidth="1"/>
    <col min="295" max="295" width="0" hidden="1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6" width="0" hidden="1" customWidth="1"/>
    <col min="517" max="517" width="29.140625" customWidth="1"/>
    <col min="518" max="521" width="0" hidden="1" customWidth="1"/>
    <col min="522" max="522" width="25" customWidth="1"/>
    <col min="523" max="523" width="6.140625" customWidth="1"/>
    <col min="524" max="524" width="5.7109375" customWidth="1"/>
    <col min="525" max="525" width="0" hidden="1" customWidth="1"/>
    <col min="526" max="526" width="3.42578125" customWidth="1"/>
    <col min="527" max="543" width="0" hidden="1" customWidth="1"/>
    <col min="544" max="545" width="6.5703125" customWidth="1"/>
    <col min="546" max="546" width="11" customWidth="1"/>
    <col min="547" max="547" width="11.85546875" customWidth="1"/>
    <col min="548" max="548" width="0" hidden="1" customWidth="1"/>
    <col min="549" max="549" width="3" customWidth="1"/>
    <col min="550" max="550" width="4.85546875" customWidth="1"/>
    <col min="551" max="551" width="0" hidden="1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2" width="0" hidden="1" customWidth="1"/>
    <col min="773" max="773" width="29.140625" customWidth="1"/>
    <col min="774" max="777" width="0" hidden="1" customWidth="1"/>
    <col min="778" max="778" width="25" customWidth="1"/>
    <col min="779" max="779" width="6.140625" customWidth="1"/>
    <col min="780" max="780" width="5.7109375" customWidth="1"/>
    <col min="781" max="781" width="0" hidden="1" customWidth="1"/>
    <col min="782" max="782" width="3.42578125" customWidth="1"/>
    <col min="783" max="799" width="0" hidden="1" customWidth="1"/>
    <col min="800" max="801" width="6.5703125" customWidth="1"/>
    <col min="802" max="802" width="11" customWidth="1"/>
    <col min="803" max="803" width="11.85546875" customWidth="1"/>
    <col min="804" max="804" width="0" hidden="1" customWidth="1"/>
    <col min="805" max="805" width="3" customWidth="1"/>
    <col min="806" max="806" width="4.85546875" customWidth="1"/>
    <col min="807" max="807" width="0" hidden="1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6.140625" customWidth="1"/>
    <col min="1036" max="1036" width="5.7109375" customWidth="1"/>
    <col min="1037" max="1037" width="0" hidden="1" customWidth="1"/>
    <col min="1038" max="1038" width="3.42578125" customWidth="1"/>
    <col min="1039" max="1055" width="0" hidden="1" customWidth="1"/>
    <col min="1056" max="1057" width="6.5703125" customWidth="1"/>
    <col min="1058" max="1058" width="11" customWidth="1"/>
    <col min="1059" max="1059" width="11.85546875" customWidth="1"/>
    <col min="1060" max="1060" width="0" hidden="1" customWidth="1"/>
    <col min="1061" max="1061" width="3" customWidth="1"/>
    <col min="1062" max="1062" width="4.85546875" customWidth="1"/>
    <col min="1063" max="1063" width="0" hidden="1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6.140625" customWidth="1"/>
    <col min="1292" max="1292" width="5.7109375" customWidth="1"/>
    <col min="1293" max="1293" width="0" hidden="1" customWidth="1"/>
    <col min="1294" max="1294" width="3.42578125" customWidth="1"/>
    <col min="1295" max="1311" width="0" hidden="1" customWidth="1"/>
    <col min="1312" max="1313" width="6.5703125" customWidth="1"/>
    <col min="1314" max="1314" width="11" customWidth="1"/>
    <col min="1315" max="1315" width="11.85546875" customWidth="1"/>
    <col min="1316" max="1316" width="0" hidden="1" customWidth="1"/>
    <col min="1317" max="1317" width="3" customWidth="1"/>
    <col min="1318" max="1318" width="4.85546875" customWidth="1"/>
    <col min="1319" max="1319" width="0" hidden="1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6.140625" customWidth="1"/>
    <col min="1548" max="1548" width="5.7109375" customWidth="1"/>
    <col min="1549" max="1549" width="0" hidden="1" customWidth="1"/>
    <col min="1550" max="1550" width="3.42578125" customWidth="1"/>
    <col min="1551" max="1567" width="0" hidden="1" customWidth="1"/>
    <col min="1568" max="1569" width="6.5703125" customWidth="1"/>
    <col min="1570" max="1570" width="11" customWidth="1"/>
    <col min="1571" max="1571" width="11.85546875" customWidth="1"/>
    <col min="1572" max="1572" width="0" hidden="1" customWidth="1"/>
    <col min="1573" max="1573" width="3" customWidth="1"/>
    <col min="1574" max="1574" width="4.85546875" customWidth="1"/>
    <col min="1575" max="1575" width="0" hidden="1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6.140625" customWidth="1"/>
    <col min="1804" max="1804" width="5.7109375" customWidth="1"/>
    <col min="1805" max="1805" width="0" hidden="1" customWidth="1"/>
    <col min="1806" max="1806" width="3.42578125" customWidth="1"/>
    <col min="1807" max="1823" width="0" hidden="1" customWidth="1"/>
    <col min="1824" max="1825" width="6.5703125" customWidth="1"/>
    <col min="1826" max="1826" width="11" customWidth="1"/>
    <col min="1827" max="1827" width="11.85546875" customWidth="1"/>
    <col min="1828" max="1828" width="0" hidden="1" customWidth="1"/>
    <col min="1829" max="1829" width="3" customWidth="1"/>
    <col min="1830" max="1830" width="4.85546875" customWidth="1"/>
    <col min="1831" max="1831" width="0" hidden="1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6.140625" customWidth="1"/>
    <col min="2060" max="2060" width="5.7109375" customWidth="1"/>
    <col min="2061" max="2061" width="0" hidden="1" customWidth="1"/>
    <col min="2062" max="2062" width="3.42578125" customWidth="1"/>
    <col min="2063" max="2079" width="0" hidden="1" customWidth="1"/>
    <col min="2080" max="2081" width="6.5703125" customWidth="1"/>
    <col min="2082" max="2082" width="11" customWidth="1"/>
    <col min="2083" max="2083" width="11.85546875" customWidth="1"/>
    <col min="2084" max="2084" width="0" hidden="1" customWidth="1"/>
    <col min="2085" max="2085" width="3" customWidth="1"/>
    <col min="2086" max="2086" width="4.85546875" customWidth="1"/>
    <col min="2087" max="2087" width="0" hidden="1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6.140625" customWidth="1"/>
    <col min="2316" max="2316" width="5.7109375" customWidth="1"/>
    <col min="2317" max="2317" width="0" hidden="1" customWidth="1"/>
    <col min="2318" max="2318" width="3.42578125" customWidth="1"/>
    <col min="2319" max="2335" width="0" hidden="1" customWidth="1"/>
    <col min="2336" max="2337" width="6.5703125" customWidth="1"/>
    <col min="2338" max="2338" width="11" customWidth="1"/>
    <col min="2339" max="2339" width="11.85546875" customWidth="1"/>
    <col min="2340" max="2340" width="0" hidden="1" customWidth="1"/>
    <col min="2341" max="2341" width="3" customWidth="1"/>
    <col min="2342" max="2342" width="4.85546875" customWidth="1"/>
    <col min="2343" max="2343" width="0" hidden="1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6.140625" customWidth="1"/>
    <col min="2572" max="2572" width="5.7109375" customWidth="1"/>
    <col min="2573" max="2573" width="0" hidden="1" customWidth="1"/>
    <col min="2574" max="2574" width="3.42578125" customWidth="1"/>
    <col min="2575" max="2591" width="0" hidden="1" customWidth="1"/>
    <col min="2592" max="2593" width="6.5703125" customWidth="1"/>
    <col min="2594" max="2594" width="11" customWidth="1"/>
    <col min="2595" max="2595" width="11.85546875" customWidth="1"/>
    <col min="2596" max="2596" width="0" hidden="1" customWidth="1"/>
    <col min="2597" max="2597" width="3" customWidth="1"/>
    <col min="2598" max="2598" width="4.85546875" customWidth="1"/>
    <col min="2599" max="2599" width="0" hidden="1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6.140625" customWidth="1"/>
    <col min="2828" max="2828" width="5.7109375" customWidth="1"/>
    <col min="2829" max="2829" width="0" hidden="1" customWidth="1"/>
    <col min="2830" max="2830" width="3.42578125" customWidth="1"/>
    <col min="2831" max="2847" width="0" hidden="1" customWidth="1"/>
    <col min="2848" max="2849" width="6.5703125" customWidth="1"/>
    <col min="2850" max="2850" width="11" customWidth="1"/>
    <col min="2851" max="2851" width="11.85546875" customWidth="1"/>
    <col min="2852" max="2852" width="0" hidden="1" customWidth="1"/>
    <col min="2853" max="2853" width="3" customWidth="1"/>
    <col min="2854" max="2854" width="4.85546875" customWidth="1"/>
    <col min="2855" max="2855" width="0" hidden="1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6.140625" customWidth="1"/>
    <col min="3084" max="3084" width="5.7109375" customWidth="1"/>
    <col min="3085" max="3085" width="0" hidden="1" customWidth="1"/>
    <col min="3086" max="3086" width="3.42578125" customWidth="1"/>
    <col min="3087" max="3103" width="0" hidden="1" customWidth="1"/>
    <col min="3104" max="3105" width="6.5703125" customWidth="1"/>
    <col min="3106" max="3106" width="11" customWidth="1"/>
    <col min="3107" max="3107" width="11.85546875" customWidth="1"/>
    <col min="3108" max="3108" width="0" hidden="1" customWidth="1"/>
    <col min="3109" max="3109" width="3" customWidth="1"/>
    <col min="3110" max="3110" width="4.85546875" customWidth="1"/>
    <col min="3111" max="3111" width="0" hidden="1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6.140625" customWidth="1"/>
    <col min="3340" max="3340" width="5.7109375" customWidth="1"/>
    <col min="3341" max="3341" width="0" hidden="1" customWidth="1"/>
    <col min="3342" max="3342" width="3.42578125" customWidth="1"/>
    <col min="3343" max="3359" width="0" hidden="1" customWidth="1"/>
    <col min="3360" max="3361" width="6.5703125" customWidth="1"/>
    <col min="3362" max="3362" width="11" customWidth="1"/>
    <col min="3363" max="3363" width="11.85546875" customWidth="1"/>
    <col min="3364" max="3364" width="0" hidden="1" customWidth="1"/>
    <col min="3365" max="3365" width="3" customWidth="1"/>
    <col min="3366" max="3366" width="4.85546875" customWidth="1"/>
    <col min="3367" max="3367" width="0" hidden="1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6.140625" customWidth="1"/>
    <col min="3596" max="3596" width="5.7109375" customWidth="1"/>
    <col min="3597" max="3597" width="0" hidden="1" customWidth="1"/>
    <col min="3598" max="3598" width="3.42578125" customWidth="1"/>
    <col min="3599" max="3615" width="0" hidden="1" customWidth="1"/>
    <col min="3616" max="3617" width="6.5703125" customWidth="1"/>
    <col min="3618" max="3618" width="11" customWidth="1"/>
    <col min="3619" max="3619" width="11.85546875" customWidth="1"/>
    <col min="3620" max="3620" width="0" hidden="1" customWidth="1"/>
    <col min="3621" max="3621" width="3" customWidth="1"/>
    <col min="3622" max="3622" width="4.85546875" customWidth="1"/>
    <col min="3623" max="3623" width="0" hidden="1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6.140625" customWidth="1"/>
    <col min="3852" max="3852" width="5.7109375" customWidth="1"/>
    <col min="3853" max="3853" width="0" hidden="1" customWidth="1"/>
    <col min="3854" max="3854" width="3.42578125" customWidth="1"/>
    <col min="3855" max="3871" width="0" hidden="1" customWidth="1"/>
    <col min="3872" max="3873" width="6.5703125" customWidth="1"/>
    <col min="3874" max="3874" width="11" customWidth="1"/>
    <col min="3875" max="3875" width="11.85546875" customWidth="1"/>
    <col min="3876" max="3876" width="0" hidden="1" customWidth="1"/>
    <col min="3877" max="3877" width="3" customWidth="1"/>
    <col min="3878" max="3878" width="4.85546875" customWidth="1"/>
    <col min="3879" max="3879" width="0" hidden="1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6.140625" customWidth="1"/>
    <col min="4108" max="4108" width="5.7109375" customWidth="1"/>
    <col min="4109" max="4109" width="0" hidden="1" customWidth="1"/>
    <col min="4110" max="4110" width="3.42578125" customWidth="1"/>
    <col min="4111" max="4127" width="0" hidden="1" customWidth="1"/>
    <col min="4128" max="4129" width="6.5703125" customWidth="1"/>
    <col min="4130" max="4130" width="11" customWidth="1"/>
    <col min="4131" max="4131" width="11.85546875" customWidth="1"/>
    <col min="4132" max="4132" width="0" hidden="1" customWidth="1"/>
    <col min="4133" max="4133" width="3" customWidth="1"/>
    <col min="4134" max="4134" width="4.85546875" customWidth="1"/>
    <col min="4135" max="4135" width="0" hidden="1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6.140625" customWidth="1"/>
    <col min="4364" max="4364" width="5.7109375" customWidth="1"/>
    <col min="4365" max="4365" width="0" hidden="1" customWidth="1"/>
    <col min="4366" max="4366" width="3.42578125" customWidth="1"/>
    <col min="4367" max="4383" width="0" hidden="1" customWidth="1"/>
    <col min="4384" max="4385" width="6.5703125" customWidth="1"/>
    <col min="4386" max="4386" width="11" customWidth="1"/>
    <col min="4387" max="4387" width="11.85546875" customWidth="1"/>
    <col min="4388" max="4388" width="0" hidden="1" customWidth="1"/>
    <col min="4389" max="4389" width="3" customWidth="1"/>
    <col min="4390" max="4390" width="4.85546875" customWidth="1"/>
    <col min="4391" max="4391" width="0" hidden="1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6.140625" customWidth="1"/>
    <col min="4620" max="4620" width="5.7109375" customWidth="1"/>
    <col min="4621" max="4621" width="0" hidden="1" customWidth="1"/>
    <col min="4622" max="4622" width="3.42578125" customWidth="1"/>
    <col min="4623" max="4639" width="0" hidden="1" customWidth="1"/>
    <col min="4640" max="4641" width="6.5703125" customWidth="1"/>
    <col min="4642" max="4642" width="11" customWidth="1"/>
    <col min="4643" max="4643" width="11.85546875" customWidth="1"/>
    <col min="4644" max="4644" width="0" hidden="1" customWidth="1"/>
    <col min="4645" max="4645" width="3" customWidth="1"/>
    <col min="4646" max="4646" width="4.85546875" customWidth="1"/>
    <col min="4647" max="4647" width="0" hidden="1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6.140625" customWidth="1"/>
    <col min="4876" max="4876" width="5.7109375" customWidth="1"/>
    <col min="4877" max="4877" width="0" hidden="1" customWidth="1"/>
    <col min="4878" max="4878" width="3.42578125" customWidth="1"/>
    <col min="4879" max="4895" width="0" hidden="1" customWidth="1"/>
    <col min="4896" max="4897" width="6.5703125" customWidth="1"/>
    <col min="4898" max="4898" width="11" customWidth="1"/>
    <col min="4899" max="4899" width="11.85546875" customWidth="1"/>
    <col min="4900" max="4900" width="0" hidden="1" customWidth="1"/>
    <col min="4901" max="4901" width="3" customWidth="1"/>
    <col min="4902" max="4902" width="4.85546875" customWidth="1"/>
    <col min="4903" max="4903" width="0" hidden="1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6.140625" customWidth="1"/>
    <col min="5132" max="5132" width="5.7109375" customWidth="1"/>
    <col min="5133" max="5133" width="0" hidden="1" customWidth="1"/>
    <col min="5134" max="5134" width="3.42578125" customWidth="1"/>
    <col min="5135" max="5151" width="0" hidden="1" customWidth="1"/>
    <col min="5152" max="5153" width="6.5703125" customWidth="1"/>
    <col min="5154" max="5154" width="11" customWidth="1"/>
    <col min="5155" max="5155" width="11.85546875" customWidth="1"/>
    <col min="5156" max="5156" width="0" hidden="1" customWidth="1"/>
    <col min="5157" max="5157" width="3" customWidth="1"/>
    <col min="5158" max="5158" width="4.85546875" customWidth="1"/>
    <col min="5159" max="5159" width="0" hidden="1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6.140625" customWidth="1"/>
    <col min="5388" max="5388" width="5.7109375" customWidth="1"/>
    <col min="5389" max="5389" width="0" hidden="1" customWidth="1"/>
    <col min="5390" max="5390" width="3.42578125" customWidth="1"/>
    <col min="5391" max="5407" width="0" hidden="1" customWidth="1"/>
    <col min="5408" max="5409" width="6.5703125" customWidth="1"/>
    <col min="5410" max="5410" width="11" customWidth="1"/>
    <col min="5411" max="5411" width="11.85546875" customWidth="1"/>
    <col min="5412" max="5412" width="0" hidden="1" customWidth="1"/>
    <col min="5413" max="5413" width="3" customWidth="1"/>
    <col min="5414" max="5414" width="4.85546875" customWidth="1"/>
    <col min="5415" max="5415" width="0" hidden="1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6.140625" customWidth="1"/>
    <col min="5644" max="5644" width="5.7109375" customWidth="1"/>
    <col min="5645" max="5645" width="0" hidden="1" customWidth="1"/>
    <col min="5646" max="5646" width="3.42578125" customWidth="1"/>
    <col min="5647" max="5663" width="0" hidden="1" customWidth="1"/>
    <col min="5664" max="5665" width="6.5703125" customWidth="1"/>
    <col min="5666" max="5666" width="11" customWidth="1"/>
    <col min="5667" max="5667" width="11.85546875" customWidth="1"/>
    <col min="5668" max="5668" width="0" hidden="1" customWidth="1"/>
    <col min="5669" max="5669" width="3" customWidth="1"/>
    <col min="5670" max="5670" width="4.85546875" customWidth="1"/>
    <col min="5671" max="5671" width="0" hidden="1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6.140625" customWidth="1"/>
    <col min="5900" max="5900" width="5.7109375" customWidth="1"/>
    <col min="5901" max="5901" width="0" hidden="1" customWidth="1"/>
    <col min="5902" max="5902" width="3.42578125" customWidth="1"/>
    <col min="5903" max="5919" width="0" hidden="1" customWidth="1"/>
    <col min="5920" max="5921" width="6.5703125" customWidth="1"/>
    <col min="5922" max="5922" width="11" customWidth="1"/>
    <col min="5923" max="5923" width="11.85546875" customWidth="1"/>
    <col min="5924" max="5924" width="0" hidden="1" customWidth="1"/>
    <col min="5925" max="5925" width="3" customWidth="1"/>
    <col min="5926" max="5926" width="4.85546875" customWidth="1"/>
    <col min="5927" max="5927" width="0" hidden="1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6.140625" customWidth="1"/>
    <col min="6156" max="6156" width="5.7109375" customWidth="1"/>
    <col min="6157" max="6157" width="0" hidden="1" customWidth="1"/>
    <col min="6158" max="6158" width="3.42578125" customWidth="1"/>
    <col min="6159" max="6175" width="0" hidden="1" customWidth="1"/>
    <col min="6176" max="6177" width="6.5703125" customWidth="1"/>
    <col min="6178" max="6178" width="11" customWidth="1"/>
    <col min="6179" max="6179" width="11.85546875" customWidth="1"/>
    <col min="6180" max="6180" width="0" hidden="1" customWidth="1"/>
    <col min="6181" max="6181" width="3" customWidth="1"/>
    <col min="6182" max="6182" width="4.85546875" customWidth="1"/>
    <col min="6183" max="6183" width="0" hidden="1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6.140625" customWidth="1"/>
    <col min="6412" max="6412" width="5.7109375" customWidth="1"/>
    <col min="6413" max="6413" width="0" hidden="1" customWidth="1"/>
    <col min="6414" max="6414" width="3.42578125" customWidth="1"/>
    <col min="6415" max="6431" width="0" hidden="1" customWidth="1"/>
    <col min="6432" max="6433" width="6.5703125" customWidth="1"/>
    <col min="6434" max="6434" width="11" customWidth="1"/>
    <col min="6435" max="6435" width="11.85546875" customWidth="1"/>
    <col min="6436" max="6436" width="0" hidden="1" customWidth="1"/>
    <col min="6437" max="6437" width="3" customWidth="1"/>
    <col min="6438" max="6438" width="4.85546875" customWidth="1"/>
    <col min="6439" max="6439" width="0" hidden="1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6.140625" customWidth="1"/>
    <col min="6668" max="6668" width="5.7109375" customWidth="1"/>
    <col min="6669" max="6669" width="0" hidden="1" customWidth="1"/>
    <col min="6670" max="6670" width="3.42578125" customWidth="1"/>
    <col min="6671" max="6687" width="0" hidden="1" customWidth="1"/>
    <col min="6688" max="6689" width="6.5703125" customWidth="1"/>
    <col min="6690" max="6690" width="11" customWidth="1"/>
    <col min="6691" max="6691" width="11.85546875" customWidth="1"/>
    <col min="6692" max="6692" width="0" hidden="1" customWidth="1"/>
    <col min="6693" max="6693" width="3" customWidth="1"/>
    <col min="6694" max="6694" width="4.85546875" customWidth="1"/>
    <col min="6695" max="6695" width="0" hidden="1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6.140625" customWidth="1"/>
    <col min="6924" max="6924" width="5.7109375" customWidth="1"/>
    <col min="6925" max="6925" width="0" hidden="1" customWidth="1"/>
    <col min="6926" max="6926" width="3.42578125" customWidth="1"/>
    <col min="6927" max="6943" width="0" hidden="1" customWidth="1"/>
    <col min="6944" max="6945" width="6.5703125" customWidth="1"/>
    <col min="6946" max="6946" width="11" customWidth="1"/>
    <col min="6947" max="6947" width="11.85546875" customWidth="1"/>
    <col min="6948" max="6948" width="0" hidden="1" customWidth="1"/>
    <col min="6949" max="6949" width="3" customWidth="1"/>
    <col min="6950" max="6950" width="4.85546875" customWidth="1"/>
    <col min="6951" max="6951" width="0" hidden="1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6.140625" customWidth="1"/>
    <col min="7180" max="7180" width="5.7109375" customWidth="1"/>
    <col min="7181" max="7181" width="0" hidden="1" customWidth="1"/>
    <col min="7182" max="7182" width="3.42578125" customWidth="1"/>
    <col min="7183" max="7199" width="0" hidden="1" customWidth="1"/>
    <col min="7200" max="7201" width="6.5703125" customWidth="1"/>
    <col min="7202" max="7202" width="11" customWidth="1"/>
    <col min="7203" max="7203" width="11.85546875" customWidth="1"/>
    <col min="7204" max="7204" width="0" hidden="1" customWidth="1"/>
    <col min="7205" max="7205" width="3" customWidth="1"/>
    <col min="7206" max="7206" width="4.85546875" customWidth="1"/>
    <col min="7207" max="7207" width="0" hidden="1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6.140625" customWidth="1"/>
    <col min="7436" max="7436" width="5.7109375" customWidth="1"/>
    <col min="7437" max="7437" width="0" hidden="1" customWidth="1"/>
    <col min="7438" max="7438" width="3.42578125" customWidth="1"/>
    <col min="7439" max="7455" width="0" hidden="1" customWidth="1"/>
    <col min="7456" max="7457" width="6.5703125" customWidth="1"/>
    <col min="7458" max="7458" width="11" customWidth="1"/>
    <col min="7459" max="7459" width="11.85546875" customWidth="1"/>
    <col min="7460" max="7460" width="0" hidden="1" customWidth="1"/>
    <col min="7461" max="7461" width="3" customWidth="1"/>
    <col min="7462" max="7462" width="4.85546875" customWidth="1"/>
    <col min="7463" max="7463" width="0" hidden="1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6.140625" customWidth="1"/>
    <col min="7692" max="7692" width="5.7109375" customWidth="1"/>
    <col min="7693" max="7693" width="0" hidden="1" customWidth="1"/>
    <col min="7694" max="7694" width="3.42578125" customWidth="1"/>
    <col min="7695" max="7711" width="0" hidden="1" customWidth="1"/>
    <col min="7712" max="7713" width="6.5703125" customWidth="1"/>
    <col min="7714" max="7714" width="11" customWidth="1"/>
    <col min="7715" max="7715" width="11.85546875" customWidth="1"/>
    <col min="7716" max="7716" width="0" hidden="1" customWidth="1"/>
    <col min="7717" max="7717" width="3" customWidth="1"/>
    <col min="7718" max="7718" width="4.85546875" customWidth="1"/>
    <col min="7719" max="7719" width="0" hidden="1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6.140625" customWidth="1"/>
    <col min="7948" max="7948" width="5.7109375" customWidth="1"/>
    <col min="7949" max="7949" width="0" hidden="1" customWidth="1"/>
    <col min="7950" max="7950" width="3.42578125" customWidth="1"/>
    <col min="7951" max="7967" width="0" hidden="1" customWidth="1"/>
    <col min="7968" max="7969" width="6.5703125" customWidth="1"/>
    <col min="7970" max="7970" width="11" customWidth="1"/>
    <col min="7971" max="7971" width="11.85546875" customWidth="1"/>
    <col min="7972" max="7972" width="0" hidden="1" customWidth="1"/>
    <col min="7973" max="7973" width="3" customWidth="1"/>
    <col min="7974" max="7974" width="4.85546875" customWidth="1"/>
    <col min="7975" max="7975" width="0" hidden="1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6.140625" customWidth="1"/>
    <col min="8204" max="8204" width="5.7109375" customWidth="1"/>
    <col min="8205" max="8205" width="0" hidden="1" customWidth="1"/>
    <col min="8206" max="8206" width="3.42578125" customWidth="1"/>
    <col min="8207" max="8223" width="0" hidden="1" customWidth="1"/>
    <col min="8224" max="8225" width="6.5703125" customWidth="1"/>
    <col min="8226" max="8226" width="11" customWidth="1"/>
    <col min="8227" max="8227" width="11.85546875" customWidth="1"/>
    <col min="8228" max="8228" width="0" hidden="1" customWidth="1"/>
    <col min="8229" max="8229" width="3" customWidth="1"/>
    <col min="8230" max="8230" width="4.85546875" customWidth="1"/>
    <col min="8231" max="8231" width="0" hidden="1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6.140625" customWidth="1"/>
    <col min="8460" max="8460" width="5.7109375" customWidth="1"/>
    <col min="8461" max="8461" width="0" hidden="1" customWidth="1"/>
    <col min="8462" max="8462" width="3.42578125" customWidth="1"/>
    <col min="8463" max="8479" width="0" hidden="1" customWidth="1"/>
    <col min="8480" max="8481" width="6.5703125" customWidth="1"/>
    <col min="8482" max="8482" width="11" customWidth="1"/>
    <col min="8483" max="8483" width="11.85546875" customWidth="1"/>
    <col min="8484" max="8484" width="0" hidden="1" customWidth="1"/>
    <col min="8485" max="8485" width="3" customWidth="1"/>
    <col min="8486" max="8486" width="4.85546875" customWidth="1"/>
    <col min="8487" max="8487" width="0" hidden="1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6.140625" customWidth="1"/>
    <col min="8716" max="8716" width="5.7109375" customWidth="1"/>
    <col min="8717" max="8717" width="0" hidden="1" customWidth="1"/>
    <col min="8718" max="8718" width="3.42578125" customWidth="1"/>
    <col min="8719" max="8735" width="0" hidden="1" customWidth="1"/>
    <col min="8736" max="8737" width="6.5703125" customWidth="1"/>
    <col min="8738" max="8738" width="11" customWidth="1"/>
    <col min="8739" max="8739" width="11.85546875" customWidth="1"/>
    <col min="8740" max="8740" width="0" hidden="1" customWidth="1"/>
    <col min="8741" max="8741" width="3" customWidth="1"/>
    <col min="8742" max="8742" width="4.85546875" customWidth="1"/>
    <col min="8743" max="8743" width="0" hidden="1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6.140625" customWidth="1"/>
    <col min="8972" max="8972" width="5.7109375" customWidth="1"/>
    <col min="8973" max="8973" width="0" hidden="1" customWidth="1"/>
    <col min="8974" max="8974" width="3.42578125" customWidth="1"/>
    <col min="8975" max="8991" width="0" hidden="1" customWidth="1"/>
    <col min="8992" max="8993" width="6.5703125" customWidth="1"/>
    <col min="8994" max="8994" width="11" customWidth="1"/>
    <col min="8995" max="8995" width="11.85546875" customWidth="1"/>
    <col min="8996" max="8996" width="0" hidden="1" customWidth="1"/>
    <col min="8997" max="8997" width="3" customWidth="1"/>
    <col min="8998" max="8998" width="4.85546875" customWidth="1"/>
    <col min="8999" max="8999" width="0" hidden="1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6.140625" customWidth="1"/>
    <col min="9228" max="9228" width="5.7109375" customWidth="1"/>
    <col min="9229" max="9229" width="0" hidden="1" customWidth="1"/>
    <col min="9230" max="9230" width="3.42578125" customWidth="1"/>
    <col min="9231" max="9247" width="0" hidden="1" customWidth="1"/>
    <col min="9248" max="9249" width="6.5703125" customWidth="1"/>
    <col min="9250" max="9250" width="11" customWidth="1"/>
    <col min="9251" max="9251" width="11.85546875" customWidth="1"/>
    <col min="9252" max="9252" width="0" hidden="1" customWidth="1"/>
    <col min="9253" max="9253" width="3" customWidth="1"/>
    <col min="9254" max="9254" width="4.85546875" customWidth="1"/>
    <col min="9255" max="9255" width="0" hidden="1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6.140625" customWidth="1"/>
    <col min="9484" max="9484" width="5.7109375" customWidth="1"/>
    <col min="9485" max="9485" width="0" hidden="1" customWidth="1"/>
    <col min="9486" max="9486" width="3.42578125" customWidth="1"/>
    <col min="9487" max="9503" width="0" hidden="1" customWidth="1"/>
    <col min="9504" max="9505" width="6.5703125" customWidth="1"/>
    <col min="9506" max="9506" width="11" customWidth="1"/>
    <col min="9507" max="9507" width="11.85546875" customWidth="1"/>
    <col min="9508" max="9508" width="0" hidden="1" customWidth="1"/>
    <col min="9509" max="9509" width="3" customWidth="1"/>
    <col min="9510" max="9510" width="4.85546875" customWidth="1"/>
    <col min="9511" max="9511" width="0" hidden="1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6.140625" customWidth="1"/>
    <col min="9740" max="9740" width="5.7109375" customWidth="1"/>
    <col min="9741" max="9741" width="0" hidden="1" customWidth="1"/>
    <col min="9742" max="9742" width="3.42578125" customWidth="1"/>
    <col min="9743" max="9759" width="0" hidden="1" customWidth="1"/>
    <col min="9760" max="9761" width="6.5703125" customWidth="1"/>
    <col min="9762" max="9762" width="11" customWidth="1"/>
    <col min="9763" max="9763" width="11.85546875" customWidth="1"/>
    <col min="9764" max="9764" width="0" hidden="1" customWidth="1"/>
    <col min="9765" max="9765" width="3" customWidth="1"/>
    <col min="9766" max="9766" width="4.85546875" customWidth="1"/>
    <col min="9767" max="9767" width="0" hidden="1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6.140625" customWidth="1"/>
    <col min="9996" max="9996" width="5.7109375" customWidth="1"/>
    <col min="9997" max="9997" width="0" hidden="1" customWidth="1"/>
    <col min="9998" max="9998" width="3.42578125" customWidth="1"/>
    <col min="9999" max="10015" width="0" hidden="1" customWidth="1"/>
    <col min="10016" max="10017" width="6.5703125" customWidth="1"/>
    <col min="10018" max="10018" width="11" customWidth="1"/>
    <col min="10019" max="10019" width="11.85546875" customWidth="1"/>
    <col min="10020" max="10020" width="0" hidden="1" customWidth="1"/>
    <col min="10021" max="10021" width="3" customWidth="1"/>
    <col min="10022" max="10022" width="4.85546875" customWidth="1"/>
    <col min="10023" max="10023" width="0" hidden="1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6.140625" customWidth="1"/>
    <col min="10252" max="10252" width="5.7109375" customWidth="1"/>
    <col min="10253" max="10253" width="0" hidden="1" customWidth="1"/>
    <col min="10254" max="10254" width="3.42578125" customWidth="1"/>
    <col min="10255" max="10271" width="0" hidden="1" customWidth="1"/>
    <col min="10272" max="10273" width="6.5703125" customWidth="1"/>
    <col min="10274" max="10274" width="11" customWidth="1"/>
    <col min="10275" max="10275" width="11.85546875" customWidth="1"/>
    <col min="10276" max="10276" width="0" hidden="1" customWidth="1"/>
    <col min="10277" max="10277" width="3" customWidth="1"/>
    <col min="10278" max="10278" width="4.85546875" customWidth="1"/>
    <col min="10279" max="10279" width="0" hidden="1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6.140625" customWidth="1"/>
    <col min="10508" max="10508" width="5.7109375" customWidth="1"/>
    <col min="10509" max="10509" width="0" hidden="1" customWidth="1"/>
    <col min="10510" max="10510" width="3.42578125" customWidth="1"/>
    <col min="10511" max="10527" width="0" hidden="1" customWidth="1"/>
    <col min="10528" max="10529" width="6.5703125" customWidth="1"/>
    <col min="10530" max="10530" width="11" customWidth="1"/>
    <col min="10531" max="10531" width="11.85546875" customWidth="1"/>
    <col min="10532" max="10532" width="0" hidden="1" customWidth="1"/>
    <col min="10533" max="10533" width="3" customWidth="1"/>
    <col min="10534" max="10534" width="4.85546875" customWidth="1"/>
    <col min="10535" max="10535" width="0" hidden="1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6.140625" customWidth="1"/>
    <col min="10764" max="10764" width="5.7109375" customWidth="1"/>
    <col min="10765" max="10765" width="0" hidden="1" customWidth="1"/>
    <col min="10766" max="10766" width="3.42578125" customWidth="1"/>
    <col min="10767" max="10783" width="0" hidden="1" customWidth="1"/>
    <col min="10784" max="10785" width="6.5703125" customWidth="1"/>
    <col min="10786" max="10786" width="11" customWidth="1"/>
    <col min="10787" max="10787" width="11.85546875" customWidth="1"/>
    <col min="10788" max="10788" width="0" hidden="1" customWidth="1"/>
    <col min="10789" max="10789" width="3" customWidth="1"/>
    <col min="10790" max="10790" width="4.85546875" customWidth="1"/>
    <col min="10791" max="10791" width="0" hidden="1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6.140625" customWidth="1"/>
    <col min="11020" max="11020" width="5.7109375" customWidth="1"/>
    <col min="11021" max="11021" width="0" hidden="1" customWidth="1"/>
    <col min="11022" max="11022" width="3.42578125" customWidth="1"/>
    <col min="11023" max="11039" width="0" hidden="1" customWidth="1"/>
    <col min="11040" max="11041" width="6.5703125" customWidth="1"/>
    <col min="11042" max="11042" width="11" customWidth="1"/>
    <col min="11043" max="11043" width="11.85546875" customWidth="1"/>
    <col min="11044" max="11044" width="0" hidden="1" customWidth="1"/>
    <col min="11045" max="11045" width="3" customWidth="1"/>
    <col min="11046" max="11046" width="4.85546875" customWidth="1"/>
    <col min="11047" max="11047" width="0" hidden="1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6.140625" customWidth="1"/>
    <col min="11276" max="11276" width="5.7109375" customWidth="1"/>
    <col min="11277" max="11277" width="0" hidden="1" customWidth="1"/>
    <col min="11278" max="11278" width="3.42578125" customWidth="1"/>
    <col min="11279" max="11295" width="0" hidden="1" customWidth="1"/>
    <col min="11296" max="11297" width="6.5703125" customWidth="1"/>
    <col min="11298" max="11298" width="11" customWidth="1"/>
    <col min="11299" max="11299" width="11.85546875" customWidth="1"/>
    <col min="11300" max="11300" width="0" hidden="1" customWidth="1"/>
    <col min="11301" max="11301" width="3" customWidth="1"/>
    <col min="11302" max="11302" width="4.85546875" customWidth="1"/>
    <col min="11303" max="11303" width="0" hidden="1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6.140625" customWidth="1"/>
    <col min="11532" max="11532" width="5.7109375" customWidth="1"/>
    <col min="11533" max="11533" width="0" hidden="1" customWidth="1"/>
    <col min="11534" max="11534" width="3.42578125" customWidth="1"/>
    <col min="11535" max="11551" width="0" hidden="1" customWidth="1"/>
    <col min="11552" max="11553" width="6.5703125" customWidth="1"/>
    <col min="11554" max="11554" width="11" customWidth="1"/>
    <col min="11555" max="11555" width="11.85546875" customWidth="1"/>
    <col min="11556" max="11556" width="0" hidden="1" customWidth="1"/>
    <col min="11557" max="11557" width="3" customWidth="1"/>
    <col min="11558" max="11558" width="4.85546875" customWidth="1"/>
    <col min="11559" max="11559" width="0" hidden="1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6.140625" customWidth="1"/>
    <col min="11788" max="11788" width="5.7109375" customWidth="1"/>
    <col min="11789" max="11789" width="0" hidden="1" customWidth="1"/>
    <col min="11790" max="11790" width="3.42578125" customWidth="1"/>
    <col min="11791" max="11807" width="0" hidden="1" customWidth="1"/>
    <col min="11808" max="11809" width="6.5703125" customWidth="1"/>
    <col min="11810" max="11810" width="11" customWidth="1"/>
    <col min="11811" max="11811" width="11.85546875" customWidth="1"/>
    <col min="11812" max="11812" width="0" hidden="1" customWidth="1"/>
    <col min="11813" max="11813" width="3" customWidth="1"/>
    <col min="11814" max="11814" width="4.85546875" customWidth="1"/>
    <col min="11815" max="11815" width="0" hidden="1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6.140625" customWidth="1"/>
    <col min="12044" max="12044" width="5.7109375" customWidth="1"/>
    <col min="12045" max="12045" width="0" hidden="1" customWidth="1"/>
    <col min="12046" max="12046" width="3.42578125" customWidth="1"/>
    <col min="12047" max="12063" width="0" hidden="1" customWidth="1"/>
    <col min="12064" max="12065" width="6.5703125" customWidth="1"/>
    <col min="12066" max="12066" width="11" customWidth="1"/>
    <col min="12067" max="12067" width="11.85546875" customWidth="1"/>
    <col min="12068" max="12068" width="0" hidden="1" customWidth="1"/>
    <col min="12069" max="12069" width="3" customWidth="1"/>
    <col min="12070" max="12070" width="4.85546875" customWidth="1"/>
    <col min="12071" max="12071" width="0" hidden="1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6.140625" customWidth="1"/>
    <col min="12300" max="12300" width="5.7109375" customWidth="1"/>
    <col min="12301" max="12301" width="0" hidden="1" customWidth="1"/>
    <col min="12302" max="12302" width="3.42578125" customWidth="1"/>
    <col min="12303" max="12319" width="0" hidden="1" customWidth="1"/>
    <col min="12320" max="12321" width="6.5703125" customWidth="1"/>
    <col min="12322" max="12322" width="11" customWidth="1"/>
    <col min="12323" max="12323" width="11.85546875" customWidth="1"/>
    <col min="12324" max="12324" width="0" hidden="1" customWidth="1"/>
    <col min="12325" max="12325" width="3" customWidth="1"/>
    <col min="12326" max="12326" width="4.85546875" customWidth="1"/>
    <col min="12327" max="12327" width="0" hidden="1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6.140625" customWidth="1"/>
    <col min="12556" max="12556" width="5.7109375" customWidth="1"/>
    <col min="12557" max="12557" width="0" hidden="1" customWidth="1"/>
    <col min="12558" max="12558" width="3.42578125" customWidth="1"/>
    <col min="12559" max="12575" width="0" hidden="1" customWidth="1"/>
    <col min="12576" max="12577" width="6.5703125" customWidth="1"/>
    <col min="12578" max="12578" width="11" customWidth="1"/>
    <col min="12579" max="12579" width="11.85546875" customWidth="1"/>
    <col min="12580" max="12580" width="0" hidden="1" customWidth="1"/>
    <col min="12581" max="12581" width="3" customWidth="1"/>
    <col min="12582" max="12582" width="4.85546875" customWidth="1"/>
    <col min="12583" max="12583" width="0" hidden="1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6.140625" customWidth="1"/>
    <col min="12812" max="12812" width="5.7109375" customWidth="1"/>
    <col min="12813" max="12813" width="0" hidden="1" customWidth="1"/>
    <col min="12814" max="12814" width="3.42578125" customWidth="1"/>
    <col min="12815" max="12831" width="0" hidden="1" customWidth="1"/>
    <col min="12832" max="12833" width="6.5703125" customWidth="1"/>
    <col min="12834" max="12834" width="11" customWidth="1"/>
    <col min="12835" max="12835" width="11.85546875" customWidth="1"/>
    <col min="12836" max="12836" width="0" hidden="1" customWidth="1"/>
    <col min="12837" max="12837" width="3" customWidth="1"/>
    <col min="12838" max="12838" width="4.85546875" customWidth="1"/>
    <col min="12839" max="12839" width="0" hidden="1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6.140625" customWidth="1"/>
    <col min="13068" max="13068" width="5.7109375" customWidth="1"/>
    <col min="13069" max="13069" width="0" hidden="1" customWidth="1"/>
    <col min="13070" max="13070" width="3.42578125" customWidth="1"/>
    <col min="13071" max="13087" width="0" hidden="1" customWidth="1"/>
    <col min="13088" max="13089" width="6.5703125" customWidth="1"/>
    <col min="13090" max="13090" width="11" customWidth="1"/>
    <col min="13091" max="13091" width="11.85546875" customWidth="1"/>
    <col min="13092" max="13092" width="0" hidden="1" customWidth="1"/>
    <col min="13093" max="13093" width="3" customWidth="1"/>
    <col min="13094" max="13094" width="4.85546875" customWidth="1"/>
    <col min="13095" max="13095" width="0" hidden="1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6.140625" customWidth="1"/>
    <col min="13324" max="13324" width="5.7109375" customWidth="1"/>
    <col min="13325" max="13325" width="0" hidden="1" customWidth="1"/>
    <col min="13326" max="13326" width="3.42578125" customWidth="1"/>
    <col min="13327" max="13343" width="0" hidden="1" customWidth="1"/>
    <col min="13344" max="13345" width="6.5703125" customWidth="1"/>
    <col min="13346" max="13346" width="11" customWidth="1"/>
    <col min="13347" max="13347" width="11.85546875" customWidth="1"/>
    <col min="13348" max="13348" width="0" hidden="1" customWidth="1"/>
    <col min="13349" max="13349" width="3" customWidth="1"/>
    <col min="13350" max="13350" width="4.85546875" customWidth="1"/>
    <col min="13351" max="13351" width="0" hidden="1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6.140625" customWidth="1"/>
    <col min="13580" max="13580" width="5.7109375" customWidth="1"/>
    <col min="13581" max="13581" width="0" hidden="1" customWidth="1"/>
    <col min="13582" max="13582" width="3.42578125" customWidth="1"/>
    <col min="13583" max="13599" width="0" hidden="1" customWidth="1"/>
    <col min="13600" max="13601" width="6.5703125" customWidth="1"/>
    <col min="13602" max="13602" width="11" customWidth="1"/>
    <col min="13603" max="13603" width="11.85546875" customWidth="1"/>
    <col min="13604" max="13604" width="0" hidden="1" customWidth="1"/>
    <col min="13605" max="13605" width="3" customWidth="1"/>
    <col min="13606" max="13606" width="4.85546875" customWidth="1"/>
    <col min="13607" max="13607" width="0" hidden="1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6.140625" customWidth="1"/>
    <col min="13836" max="13836" width="5.7109375" customWidth="1"/>
    <col min="13837" max="13837" width="0" hidden="1" customWidth="1"/>
    <col min="13838" max="13838" width="3.42578125" customWidth="1"/>
    <col min="13839" max="13855" width="0" hidden="1" customWidth="1"/>
    <col min="13856" max="13857" width="6.5703125" customWidth="1"/>
    <col min="13858" max="13858" width="11" customWidth="1"/>
    <col min="13859" max="13859" width="11.85546875" customWidth="1"/>
    <col min="13860" max="13860" width="0" hidden="1" customWidth="1"/>
    <col min="13861" max="13861" width="3" customWidth="1"/>
    <col min="13862" max="13862" width="4.85546875" customWidth="1"/>
    <col min="13863" max="13863" width="0" hidden="1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6.140625" customWidth="1"/>
    <col min="14092" max="14092" width="5.7109375" customWidth="1"/>
    <col min="14093" max="14093" width="0" hidden="1" customWidth="1"/>
    <col min="14094" max="14094" width="3.42578125" customWidth="1"/>
    <col min="14095" max="14111" width="0" hidden="1" customWidth="1"/>
    <col min="14112" max="14113" width="6.5703125" customWidth="1"/>
    <col min="14114" max="14114" width="11" customWidth="1"/>
    <col min="14115" max="14115" width="11.85546875" customWidth="1"/>
    <col min="14116" max="14116" width="0" hidden="1" customWidth="1"/>
    <col min="14117" max="14117" width="3" customWidth="1"/>
    <col min="14118" max="14118" width="4.85546875" customWidth="1"/>
    <col min="14119" max="14119" width="0" hidden="1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6.140625" customWidth="1"/>
    <col min="14348" max="14348" width="5.7109375" customWidth="1"/>
    <col min="14349" max="14349" width="0" hidden="1" customWidth="1"/>
    <col min="14350" max="14350" width="3.42578125" customWidth="1"/>
    <col min="14351" max="14367" width="0" hidden="1" customWidth="1"/>
    <col min="14368" max="14369" width="6.5703125" customWidth="1"/>
    <col min="14370" max="14370" width="11" customWidth="1"/>
    <col min="14371" max="14371" width="11.85546875" customWidth="1"/>
    <col min="14372" max="14372" width="0" hidden="1" customWidth="1"/>
    <col min="14373" max="14373" width="3" customWidth="1"/>
    <col min="14374" max="14374" width="4.85546875" customWidth="1"/>
    <col min="14375" max="14375" width="0" hidden="1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6.140625" customWidth="1"/>
    <col min="14604" max="14604" width="5.7109375" customWidth="1"/>
    <col min="14605" max="14605" width="0" hidden="1" customWidth="1"/>
    <col min="14606" max="14606" width="3.42578125" customWidth="1"/>
    <col min="14607" max="14623" width="0" hidden="1" customWidth="1"/>
    <col min="14624" max="14625" width="6.5703125" customWidth="1"/>
    <col min="14626" max="14626" width="11" customWidth="1"/>
    <col min="14627" max="14627" width="11.85546875" customWidth="1"/>
    <col min="14628" max="14628" width="0" hidden="1" customWidth="1"/>
    <col min="14629" max="14629" width="3" customWidth="1"/>
    <col min="14630" max="14630" width="4.85546875" customWidth="1"/>
    <col min="14631" max="14631" width="0" hidden="1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6.140625" customWidth="1"/>
    <col min="14860" max="14860" width="5.7109375" customWidth="1"/>
    <col min="14861" max="14861" width="0" hidden="1" customWidth="1"/>
    <col min="14862" max="14862" width="3.42578125" customWidth="1"/>
    <col min="14863" max="14879" width="0" hidden="1" customWidth="1"/>
    <col min="14880" max="14881" width="6.5703125" customWidth="1"/>
    <col min="14882" max="14882" width="11" customWidth="1"/>
    <col min="14883" max="14883" width="11.85546875" customWidth="1"/>
    <col min="14884" max="14884" width="0" hidden="1" customWidth="1"/>
    <col min="14885" max="14885" width="3" customWidth="1"/>
    <col min="14886" max="14886" width="4.85546875" customWidth="1"/>
    <col min="14887" max="14887" width="0" hidden="1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6.140625" customWidth="1"/>
    <col min="15116" max="15116" width="5.7109375" customWidth="1"/>
    <col min="15117" max="15117" width="0" hidden="1" customWidth="1"/>
    <col min="15118" max="15118" width="3.42578125" customWidth="1"/>
    <col min="15119" max="15135" width="0" hidden="1" customWidth="1"/>
    <col min="15136" max="15137" width="6.5703125" customWidth="1"/>
    <col min="15138" max="15138" width="11" customWidth="1"/>
    <col min="15139" max="15139" width="11.85546875" customWidth="1"/>
    <col min="15140" max="15140" width="0" hidden="1" customWidth="1"/>
    <col min="15141" max="15141" width="3" customWidth="1"/>
    <col min="15142" max="15142" width="4.85546875" customWidth="1"/>
    <col min="15143" max="15143" width="0" hidden="1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6.140625" customWidth="1"/>
    <col min="15372" max="15372" width="5.7109375" customWidth="1"/>
    <col min="15373" max="15373" width="0" hidden="1" customWidth="1"/>
    <col min="15374" max="15374" width="3.42578125" customWidth="1"/>
    <col min="15375" max="15391" width="0" hidden="1" customWidth="1"/>
    <col min="15392" max="15393" width="6.5703125" customWidth="1"/>
    <col min="15394" max="15394" width="11" customWidth="1"/>
    <col min="15395" max="15395" width="11.85546875" customWidth="1"/>
    <col min="15396" max="15396" width="0" hidden="1" customWidth="1"/>
    <col min="15397" max="15397" width="3" customWidth="1"/>
    <col min="15398" max="15398" width="4.85546875" customWidth="1"/>
    <col min="15399" max="15399" width="0" hidden="1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6.140625" customWidth="1"/>
    <col min="15628" max="15628" width="5.7109375" customWidth="1"/>
    <col min="15629" max="15629" width="0" hidden="1" customWidth="1"/>
    <col min="15630" max="15630" width="3.42578125" customWidth="1"/>
    <col min="15631" max="15647" width="0" hidden="1" customWidth="1"/>
    <col min="15648" max="15649" width="6.5703125" customWidth="1"/>
    <col min="15650" max="15650" width="11" customWidth="1"/>
    <col min="15651" max="15651" width="11.85546875" customWidth="1"/>
    <col min="15652" max="15652" width="0" hidden="1" customWidth="1"/>
    <col min="15653" max="15653" width="3" customWidth="1"/>
    <col min="15654" max="15654" width="4.85546875" customWidth="1"/>
    <col min="15655" max="15655" width="0" hidden="1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6.140625" customWidth="1"/>
    <col min="15884" max="15884" width="5.7109375" customWidth="1"/>
    <col min="15885" max="15885" width="0" hidden="1" customWidth="1"/>
    <col min="15886" max="15886" width="3.42578125" customWidth="1"/>
    <col min="15887" max="15903" width="0" hidden="1" customWidth="1"/>
    <col min="15904" max="15905" width="6.5703125" customWidth="1"/>
    <col min="15906" max="15906" width="11" customWidth="1"/>
    <col min="15907" max="15907" width="11.85546875" customWidth="1"/>
    <col min="15908" max="15908" width="0" hidden="1" customWidth="1"/>
    <col min="15909" max="15909" width="3" customWidth="1"/>
    <col min="15910" max="15910" width="4.85546875" customWidth="1"/>
    <col min="15911" max="15911" width="0" hidden="1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6.140625" customWidth="1"/>
    <col min="16140" max="16140" width="5.7109375" customWidth="1"/>
    <col min="16141" max="16141" width="0" hidden="1" customWidth="1"/>
    <col min="16142" max="16142" width="3.42578125" customWidth="1"/>
    <col min="16143" max="16159" width="0" hidden="1" customWidth="1"/>
    <col min="16160" max="16161" width="6.5703125" customWidth="1"/>
    <col min="16162" max="16162" width="11" customWidth="1"/>
    <col min="16163" max="16163" width="11.85546875" customWidth="1"/>
    <col min="16164" max="16164" width="0" hidden="1" customWidth="1"/>
    <col min="16165" max="16165" width="3" customWidth="1"/>
    <col min="16166" max="16166" width="4.85546875" customWidth="1"/>
    <col min="16167" max="16167" width="0" hidden="1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2" customFormat="1" ht="142.5" customHeight="1" thickBot="1" x14ac:dyDescent="0.3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1"/>
      <c r="AR1" s="1"/>
    </row>
    <row r="2" spans="1:45" s="2" customFormat="1" ht="13.5" thickTop="1" x14ac:dyDescent="0.2">
      <c r="A2" s="3" t="s">
        <v>1</v>
      </c>
      <c r="B2" s="3"/>
      <c r="C2" s="3"/>
      <c r="D2" s="3"/>
      <c r="E2" s="3"/>
      <c r="F2" s="3"/>
      <c r="J2" s="4"/>
      <c r="K2" s="177"/>
      <c r="L2" s="4"/>
      <c r="M2" s="4"/>
      <c r="N2" s="5"/>
      <c r="O2" s="5"/>
      <c r="P2" s="6"/>
      <c r="Q2" s="7"/>
      <c r="R2" s="8"/>
      <c r="S2" s="7"/>
      <c r="U2" s="7"/>
      <c r="V2" s="8"/>
      <c r="W2" s="7"/>
      <c r="Y2" s="7"/>
      <c r="AA2" s="7"/>
      <c r="AC2" s="7"/>
      <c r="AH2" s="164"/>
      <c r="AI2" s="164"/>
      <c r="AK2" s="11"/>
      <c r="AL2" s="12"/>
      <c r="AM2" s="13"/>
      <c r="AN2" s="14"/>
      <c r="AO2" s="15"/>
      <c r="AP2" s="14" t="s">
        <v>2</v>
      </c>
      <c r="AQ2" s="16"/>
      <c r="AR2" s="17"/>
    </row>
    <row r="3" spans="1:45" s="2" customFormat="1" ht="96" customHeight="1" thickBot="1" x14ac:dyDescent="0.3">
      <c r="A3" s="341" t="s">
        <v>145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18"/>
      <c r="AQ3" s="19"/>
      <c r="AR3" s="19"/>
    </row>
    <row r="4" spans="1:45" s="2" customFormat="1" ht="17.25" customHeight="1" thickBot="1" x14ac:dyDescent="0.3">
      <c r="A4" s="342" t="s">
        <v>3</v>
      </c>
      <c r="B4" s="344" t="s">
        <v>4</v>
      </c>
      <c r="C4" s="346" t="s">
        <v>5</v>
      </c>
      <c r="D4" s="344" t="s">
        <v>6</v>
      </c>
      <c r="E4" s="348" t="s">
        <v>7</v>
      </c>
      <c r="F4" s="20"/>
      <c r="G4" s="350" t="s">
        <v>8</v>
      </c>
      <c r="H4" s="352" t="s">
        <v>9</v>
      </c>
      <c r="I4" s="354" t="s">
        <v>10</v>
      </c>
      <c r="J4" s="332" t="s">
        <v>11</v>
      </c>
      <c r="K4" s="334" t="s">
        <v>12</v>
      </c>
      <c r="L4" s="334" t="s">
        <v>13</v>
      </c>
      <c r="M4" s="336" t="s">
        <v>14</v>
      </c>
      <c r="N4" s="364" t="s">
        <v>15</v>
      </c>
      <c r="O4" s="366" t="s">
        <v>16</v>
      </c>
      <c r="P4" s="356" t="s">
        <v>17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8"/>
      <c r="AP4" s="359" t="s">
        <v>18</v>
      </c>
      <c r="AQ4" s="19"/>
      <c r="AR4" s="19" t="s">
        <v>19</v>
      </c>
      <c r="AS4" s="2" t="s">
        <v>20</v>
      </c>
    </row>
    <row r="5" spans="1:45" ht="103.5" customHeight="1" thickBot="1" x14ac:dyDescent="0.3">
      <c r="A5" s="343"/>
      <c r="B5" s="345"/>
      <c r="C5" s="347"/>
      <c r="D5" s="345"/>
      <c r="E5" s="349"/>
      <c r="F5" s="21" t="s">
        <v>21</v>
      </c>
      <c r="G5" s="351"/>
      <c r="H5" s="353"/>
      <c r="I5" s="355"/>
      <c r="J5" s="333"/>
      <c r="K5" s="335"/>
      <c r="L5" s="335"/>
      <c r="M5" s="337"/>
      <c r="N5" s="365"/>
      <c r="O5" s="367"/>
      <c r="P5" s="22" t="s">
        <v>22</v>
      </c>
      <c r="Q5" s="23" t="s">
        <v>23</v>
      </c>
      <c r="R5" s="24" t="s">
        <v>24</v>
      </c>
      <c r="S5" s="23" t="s">
        <v>23</v>
      </c>
      <c r="T5" s="25" t="s">
        <v>25</v>
      </c>
      <c r="U5" s="23" t="s">
        <v>23</v>
      </c>
      <c r="V5" s="25" t="s">
        <v>26</v>
      </c>
      <c r="W5" s="23" t="s">
        <v>23</v>
      </c>
      <c r="X5" s="25" t="s">
        <v>27</v>
      </c>
      <c r="Y5" s="23" t="s">
        <v>23</v>
      </c>
      <c r="Z5" s="25" t="s">
        <v>28</v>
      </c>
      <c r="AA5" s="23" t="s">
        <v>23</v>
      </c>
      <c r="AB5" s="25" t="s">
        <v>29</v>
      </c>
      <c r="AC5" s="23" t="s">
        <v>23</v>
      </c>
      <c r="AD5" s="25" t="s">
        <v>30</v>
      </c>
      <c r="AE5" s="26" t="s">
        <v>31</v>
      </c>
      <c r="AF5" s="27" t="s">
        <v>32</v>
      </c>
      <c r="AG5" s="27" t="s">
        <v>33</v>
      </c>
      <c r="AH5" s="165" t="s">
        <v>34</v>
      </c>
      <c r="AI5" s="166" t="s">
        <v>17</v>
      </c>
      <c r="AJ5" s="30" t="s">
        <v>35</v>
      </c>
      <c r="AK5" s="31" t="s">
        <v>36</v>
      </c>
      <c r="AL5" s="32" t="s">
        <v>37</v>
      </c>
      <c r="AM5" s="33" t="s">
        <v>38</v>
      </c>
      <c r="AN5" s="26" t="s">
        <v>39</v>
      </c>
      <c r="AO5" s="34" t="s">
        <v>249</v>
      </c>
      <c r="AP5" s="360" t="s">
        <v>18</v>
      </c>
      <c r="AQ5" s="35" t="s">
        <v>41</v>
      </c>
      <c r="AR5" s="36">
        <v>4.1666666666666664E-2</v>
      </c>
      <c r="AS5" s="36">
        <v>4.1666666666666664E-2</v>
      </c>
    </row>
    <row r="6" spans="1:45" s="37" customFormat="1" ht="12.75" x14ac:dyDescent="0.2">
      <c r="A6" s="141">
        <v>1</v>
      </c>
      <c r="B6" s="142"/>
      <c r="C6" s="143"/>
      <c r="D6" s="144"/>
      <c r="E6" s="61" t="s">
        <v>108</v>
      </c>
      <c r="F6" s="61"/>
      <c r="G6" s="118"/>
      <c r="H6" s="119"/>
      <c r="I6" s="118"/>
      <c r="J6" s="61" t="s">
        <v>109</v>
      </c>
      <c r="K6" s="63">
        <v>2004</v>
      </c>
      <c r="L6" s="61" t="s">
        <v>111</v>
      </c>
      <c r="M6" s="145">
        <v>1</v>
      </c>
      <c r="N6" s="61" t="s">
        <v>20</v>
      </c>
      <c r="O6" s="146"/>
      <c r="P6" s="147"/>
      <c r="Q6" s="148"/>
      <c r="R6" s="149"/>
      <c r="S6" s="148"/>
      <c r="T6" s="150"/>
      <c r="U6" s="148"/>
      <c r="V6" s="150"/>
      <c r="W6" s="148"/>
      <c r="X6" s="150"/>
      <c r="Y6" s="148"/>
      <c r="Z6" s="150"/>
      <c r="AA6" s="148"/>
      <c r="AB6" s="150"/>
      <c r="AC6" s="148"/>
      <c r="AD6" s="150"/>
      <c r="AE6" s="189"/>
      <c r="AF6" s="152">
        <f t="shared" ref="AF6:AF33" si="0">SUM(Q6,S6,U6,W6,Y6,AA6,AC6)</f>
        <v>0</v>
      </c>
      <c r="AG6" s="152"/>
      <c r="AH6" s="153">
        <v>5.1157407407407412E-4</v>
      </c>
      <c r="AI6" s="154">
        <f t="shared" ref="AI6:AI33" si="1">IF(AH6&lt;&gt;"",IF(AH6="сход","сход",IF(OR(AND(N6="м",AH6&gt;$AR$5),AND(N6="ж",AH6&gt;$AS$5)),"прев. КВ",IF(AK6&gt;0,"сн с этапов",AH6))),"не фин.")</f>
        <v>5.1157407407407412E-4</v>
      </c>
      <c r="AJ6" s="155">
        <f t="shared" ref="AJ6:AJ32" si="2">IF(ISNUMBER(AI6),0,IF(AI6="прев. КВ",2,IF(AI6="сн с этапов",1,IF(AI6="не фин.",4,3))))</f>
        <v>0</v>
      </c>
      <c r="AK6" s="131">
        <f t="shared" ref="AK6:AK33" si="3">COUNTIF(R6:AD6,"сн")</f>
        <v>0</v>
      </c>
      <c r="AL6" s="156">
        <v>1</v>
      </c>
      <c r="AM6" s="157">
        <f>IF(ISNA(VLOOKUP(AL6,[2]очки!$A$1:$B$65536,2,0)),0,IF(AJ6&gt;1,0,VLOOKUP(AL6,[2]очки!$A$1:$B$65536,2,0)))</f>
        <v>100</v>
      </c>
      <c r="AN6" s="158">
        <f t="shared" ref="AN6:AN33" si="4">IF(AJ6=0,AI6/SMALL($AI$6:$AI$33,1),"")</f>
        <v>1</v>
      </c>
      <c r="AO6" s="143" t="s">
        <v>143</v>
      </c>
      <c r="AP6" s="113"/>
    </row>
    <row r="7" spans="1:45" s="37" customFormat="1" ht="12.75" x14ac:dyDescent="0.2">
      <c r="A7" s="113">
        <v>2</v>
      </c>
      <c r="B7" s="114"/>
      <c r="C7" s="115"/>
      <c r="D7" s="116"/>
      <c r="E7" s="117" t="s">
        <v>55</v>
      </c>
      <c r="F7" s="61"/>
      <c r="G7" s="118"/>
      <c r="H7" s="117" t="s">
        <v>64</v>
      </c>
      <c r="I7" s="118"/>
      <c r="J7" s="117" t="s">
        <v>110</v>
      </c>
      <c r="K7" s="117">
        <v>2004</v>
      </c>
      <c r="L7" s="117" t="s">
        <v>111</v>
      </c>
      <c r="M7" s="120">
        <v>1</v>
      </c>
      <c r="N7" s="44" t="s">
        <v>20</v>
      </c>
      <c r="O7" s="121"/>
      <c r="P7" s="122"/>
      <c r="Q7" s="123"/>
      <c r="R7" s="124"/>
      <c r="S7" s="123"/>
      <c r="T7" s="125"/>
      <c r="U7" s="123"/>
      <c r="V7" s="125"/>
      <c r="W7" s="123"/>
      <c r="X7" s="125"/>
      <c r="Y7" s="123"/>
      <c r="Z7" s="125"/>
      <c r="AA7" s="123"/>
      <c r="AB7" s="125"/>
      <c r="AC7" s="123"/>
      <c r="AD7" s="125"/>
      <c r="AE7" s="185"/>
      <c r="AF7" s="127">
        <f t="shared" si="0"/>
        <v>0</v>
      </c>
      <c r="AG7" s="127"/>
      <c r="AH7" s="128">
        <v>5.8564814814814818E-4</v>
      </c>
      <c r="AI7" s="129">
        <f t="shared" si="1"/>
        <v>5.8564814814814818E-4</v>
      </c>
      <c r="AJ7" s="130">
        <f t="shared" si="2"/>
        <v>0</v>
      </c>
      <c r="AK7" s="131">
        <f t="shared" si="3"/>
        <v>0</v>
      </c>
      <c r="AL7" s="132">
        <v>2</v>
      </c>
      <c r="AM7" s="133">
        <f>IF(ISNA(VLOOKUP(AL7,[2]очки!$A$1:$B$65536,2,0)),0,IF(AJ7&gt;1,0,VLOOKUP(AL7,[2]очки!$A$1:$B$65536,2,0)))</f>
        <v>96</v>
      </c>
      <c r="AN7" s="134">
        <f t="shared" si="4"/>
        <v>1.1447963800904977</v>
      </c>
      <c r="AO7" s="115" t="s">
        <v>143</v>
      </c>
      <c r="AP7" s="113"/>
      <c r="AQ7" s="35"/>
      <c r="AR7" s="56"/>
    </row>
    <row r="8" spans="1:45" s="37" customFormat="1" ht="12.75" x14ac:dyDescent="0.2">
      <c r="A8" s="113">
        <v>3</v>
      </c>
      <c r="B8" s="114"/>
      <c r="C8" s="115"/>
      <c r="D8" s="116"/>
      <c r="E8" s="61" t="s">
        <v>108</v>
      </c>
      <c r="F8" s="61"/>
      <c r="G8" s="118"/>
      <c r="H8" s="119"/>
      <c r="I8" s="118"/>
      <c r="J8" s="61" t="s">
        <v>112</v>
      </c>
      <c r="K8" s="63">
        <v>2005</v>
      </c>
      <c r="L8" s="61" t="s">
        <v>144</v>
      </c>
      <c r="M8" s="120">
        <v>0.3</v>
      </c>
      <c r="N8" s="44" t="s">
        <v>20</v>
      </c>
      <c r="O8" s="121"/>
      <c r="P8" s="122"/>
      <c r="Q8" s="123"/>
      <c r="R8" s="124"/>
      <c r="S8" s="123"/>
      <c r="T8" s="125"/>
      <c r="U8" s="123"/>
      <c r="V8" s="125"/>
      <c r="W8" s="123"/>
      <c r="X8" s="125"/>
      <c r="Y8" s="123"/>
      <c r="Z8" s="125"/>
      <c r="AA8" s="123"/>
      <c r="AB8" s="125"/>
      <c r="AC8" s="123"/>
      <c r="AD8" s="125"/>
      <c r="AE8" s="159"/>
      <c r="AF8" s="127">
        <f t="shared" si="0"/>
        <v>0</v>
      </c>
      <c r="AG8" s="127"/>
      <c r="AH8" s="128">
        <v>6.4583333333333322E-4</v>
      </c>
      <c r="AI8" s="129">
        <f t="shared" si="1"/>
        <v>6.4583333333333322E-4</v>
      </c>
      <c r="AJ8" s="130">
        <f t="shared" si="2"/>
        <v>0</v>
      </c>
      <c r="AK8" s="131">
        <f t="shared" si="3"/>
        <v>0</v>
      </c>
      <c r="AL8" s="132">
        <v>3</v>
      </c>
      <c r="AM8" s="133">
        <f>IF(ISNA(VLOOKUP(AL8,[2]очки!$A$1:$B$65536,2,0)),0,IF(AJ8&gt;1,0,VLOOKUP(AL8,[2]очки!$A$1:$B$65536,2,0)))</f>
        <v>93</v>
      </c>
      <c r="AN8" s="134">
        <f t="shared" si="4"/>
        <v>1.2624434389140269</v>
      </c>
      <c r="AO8" s="115" t="s">
        <v>144</v>
      </c>
      <c r="AP8" s="113"/>
      <c r="AQ8" s="35"/>
      <c r="AR8" s="56"/>
    </row>
    <row r="9" spans="1:45" s="37" customFormat="1" ht="12.75" x14ac:dyDescent="0.2">
      <c r="A9" s="113">
        <v>4</v>
      </c>
      <c r="B9" s="114"/>
      <c r="C9" s="115"/>
      <c r="D9" s="116"/>
      <c r="E9" s="117" t="s">
        <v>55</v>
      </c>
      <c r="F9" s="61"/>
      <c r="G9" s="118"/>
      <c r="H9" s="117" t="s">
        <v>64</v>
      </c>
      <c r="I9" s="118"/>
      <c r="J9" s="117" t="s">
        <v>113</v>
      </c>
      <c r="K9" s="117">
        <v>2005</v>
      </c>
      <c r="L9" s="117" t="s">
        <v>44</v>
      </c>
      <c r="M9" s="120">
        <v>0.1</v>
      </c>
      <c r="N9" s="44" t="s">
        <v>20</v>
      </c>
      <c r="O9" s="121"/>
      <c r="P9" s="122"/>
      <c r="Q9" s="123"/>
      <c r="R9" s="124"/>
      <c r="S9" s="123"/>
      <c r="T9" s="125"/>
      <c r="U9" s="123"/>
      <c r="V9" s="125"/>
      <c r="W9" s="123"/>
      <c r="X9" s="125"/>
      <c r="Y9" s="123"/>
      <c r="Z9" s="125"/>
      <c r="AA9" s="123"/>
      <c r="AB9" s="125"/>
      <c r="AC9" s="123"/>
      <c r="AD9" s="125"/>
      <c r="AE9" s="126"/>
      <c r="AF9" s="127">
        <f t="shared" si="0"/>
        <v>0</v>
      </c>
      <c r="AG9" s="127"/>
      <c r="AH9" s="128">
        <v>6.9444444444444447E-4</v>
      </c>
      <c r="AI9" s="129">
        <f t="shared" si="1"/>
        <v>6.9444444444444447E-4</v>
      </c>
      <c r="AJ9" s="130">
        <f t="shared" si="2"/>
        <v>0</v>
      </c>
      <c r="AK9" s="131">
        <f t="shared" si="3"/>
        <v>0</v>
      </c>
      <c r="AL9" s="132">
        <v>4</v>
      </c>
      <c r="AM9" s="133">
        <f>IF(ISNA(VLOOKUP(AL9,[2]очки!$A$1:$B$65536,2,0)),0,IF(AJ9&gt;1,0,VLOOKUP(AL9,[2]очки!$A$1:$B$65536,2,0)))</f>
        <v>90</v>
      </c>
      <c r="AN9" s="134">
        <f t="shared" si="4"/>
        <v>1.3574660633484161</v>
      </c>
      <c r="AO9" s="115"/>
      <c r="AP9" s="113"/>
      <c r="AQ9" s="35"/>
      <c r="AR9" s="56"/>
    </row>
    <row r="10" spans="1:45" s="37" customFormat="1" ht="12.75" x14ac:dyDescent="0.2">
      <c r="A10" s="113">
        <v>5</v>
      </c>
      <c r="B10" s="114"/>
      <c r="C10" s="115"/>
      <c r="D10" s="116"/>
      <c r="E10" s="61" t="s">
        <v>114</v>
      </c>
      <c r="F10" s="61"/>
      <c r="G10" s="118"/>
      <c r="H10" s="119"/>
      <c r="I10" s="118"/>
      <c r="J10" s="61" t="s">
        <v>115</v>
      </c>
      <c r="K10" s="63">
        <v>2004</v>
      </c>
      <c r="L10" s="61" t="s">
        <v>144</v>
      </c>
      <c r="M10" s="120">
        <v>0.3</v>
      </c>
      <c r="N10" s="44" t="s">
        <v>20</v>
      </c>
      <c r="O10" s="121"/>
      <c r="P10" s="122"/>
      <c r="Q10" s="123"/>
      <c r="R10" s="124"/>
      <c r="S10" s="123"/>
      <c r="T10" s="125"/>
      <c r="U10" s="123"/>
      <c r="V10" s="125"/>
      <c r="W10" s="123"/>
      <c r="X10" s="125"/>
      <c r="Y10" s="123"/>
      <c r="Z10" s="125"/>
      <c r="AA10" s="123"/>
      <c r="AB10" s="125"/>
      <c r="AC10" s="123"/>
      <c r="AD10" s="125"/>
      <c r="AE10" s="159"/>
      <c r="AF10" s="127">
        <f t="shared" si="0"/>
        <v>0</v>
      </c>
      <c r="AG10" s="127"/>
      <c r="AH10" s="128">
        <v>7.0254629629629627E-4</v>
      </c>
      <c r="AI10" s="129">
        <f t="shared" si="1"/>
        <v>7.0254629629629627E-4</v>
      </c>
      <c r="AJ10" s="130">
        <f t="shared" si="2"/>
        <v>0</v>
      </c>
      <c r="AK10" s="131">
        <f t="shared" si="3"/>
        <v>0</v>
      </c>
      <c r="AL10" s="132">
        <v>5</v>
      </c>
      <c r="AM10" s="133">
        <f>IF(ISNA(VLOOKUP(AL10,[2]очки!$A$1:$B$65536,2,0)),0,IF(AJ10&gt;1,0,VLOOKUP(AL10,[2]очки!$A$1:$B$65536,2,0)))</f>
        <v>87</v>
      </c>
      <c r="AN10" s="134">
        <f t="shared" si="4"/>
        <v>1.3733031674208143</v>
      </c>
      <c r="AO10" s="115"/>
      <c r="AP10" s="113"/>
      <c r="AQ10" s="35"/>
      <c r="AR10" s="56"/>
    </row>
    <row r="11" spans="1:45" s="37" customFormat="1" ht="12.75" x14ac:dyDescent="0.2">
      <c r="A11" s="113">
        <v>6</v>
      </c>
      <c r="B11" s="114"/>
      <c r="C11" s="115"/>
      <c r="D11" s="116"/>
      <c r="E11" s="117" t="s">
        <v>55</v>
      </c>
      <c r="F11" s="61"/>
      <c r="G11" s="118"/>
      <c r="H11" s="117" t="s">
        <v>116</v>
      </c>
      <c r="I11" s="118"/>
      <c r="J11" s="117" t="s">
        <v>117</v>
      </c>
      <c r="K11" s="117">
        <v>2004</v>
      </c>
      <c r="L11" s="117" t="s">
        <v>44</v>
      </c>
      <c r="M11" s="120">
        <v>0.1</v>
      </c>
      <c r="N11" s="44" t="s">
        <v>20</v>
      </c>
      <c r="O11" s="121"/>
      <c r="P11" s="122"/>
      <c r="Q11" s="123"/>
      <c r="R11" s="124"/>
      <c r="S11" s="123"/>
      <c r="T11" s="125"/>
      <c r="U11" s="123"/>
      <c r="V11" s="125"/>
      <c r="W11" s="123"/>
      <c r="X11" s="125"/>
      <c r="Y11" s="123"/>
      <c r="Z11" s="125"/>
      <c r="AA11" s="123"/>
      <c r="AB11" s="125"/>
      <c r="AC11" s="123"/>
      <c r="AD11" s="125"/>
      <c r="AE11" s="185"/>
      <c r="AF11" s="127">
        <f t="shared" si="0"/>
        <v>0</v>
      </c>
      <c r="AG11" s="127"/>
      <c r="AH11" s="128">
        <v>8.7500000000000002E-4</v>
      </c>
      <c r="AI11" s="129">
        <f t="shared" si="1"/>
        <v>8.7500000000000002E-4</v>
      </c>
      <c r="AJ11" s="130">
        <f t="shared" si="2"/>
        <v>0</v>
      </c>
      <c r="AK11" s="131">
        <f t="shared" si="3"/>
        <v>0</v>
      </c>
      <c r="AL11" s="132">
        <v>6</v>
      </c>
      <c r="AM11" s="133">
        <f>IF(ISNA(VLOOKUP(AL11,[2]очки!$A$1:$B$65536,2,0)),0,IF(AJ11&gt;1,0,VLOOKUP(AL11,[2]очки!$A$1:$B$65536,2,0)))</f>
        <v>84</v>
      </c>
      <c r="AN11" s="134">
        <f t="shared" si="4"/>
        <v>1.7104072398190044</v>
      </c>
      <c r="AO11" s="115"/>
      <c r="AP11" s="113"/>
      <c r="AQ11" s="35"/>
      <c r="AR11" s="56"/>
    </row>
    <row r="12" spans="1:45" s="37" customFormat="1" ht="12.75" x14ac:dyDescent="0.2">
      <c r="A12" s="113">
        <v>7</v>
      </c>
      <c r="B12" s="114"/>
      <c r="C12" s="115"/>
      <c r="D12" s="116"/>
      <c r="E12" s="60" t="s">
        <v>118</v>
      </c>
      <c r="F12" s="61"/>
      <c r="G12" s="118"/>
      <c r="H12" s="119"/>
      <c r="I12" s="118"/>
      <c r="J12" s="61" t="s">
        <v>119</v>
      </c>
      <c r="K12" s="63">
        <v>2005</v>
      </c>
      <c r="L12" s="61" t="s">
        <v>47</v>
      </c>
      <c r="M12" s="120">
        <v>0</v>
      </c>
      <c r="N12" s="61" t="s">
        <v>20</v>
      </c>
      <c r="O12" s="121"/>
      <c r="P12" s="122"/>
      <c r="Q12" s="123"/>
      <c r="R12" s="124"/>
      <c r="S12" s="123"/>
      <c r="T12" s="125"/>
      <c r="U12" s="123"/>
      <c r="V12" s="125"/>
      <c r="W12" s="123"/>
      <c r="X12" s="125"/>
      <c r="Y12" s="123"/>
      <c r="Z12" s="125"/>
      <c r="AA12" s="123"/>
      <c r="AB12" s="125"/>
      <c r="AC12" s="123"/>
      <c r="AD12" s="125"/>
      <c r="AE12" s="159"/>
      <c r="AF12" s="127">
        <f t="shared" si="0"/>
        <v>0</v>
      </c>
      <c r="AG12" s="127"/>
      <c r="AH12" s="128">
        <v>9.1666666666666676E-4</v>
      </c>
      <c r="AI12" s="129">
        <f t="shared" si="1"/>
        <v>9.1666666666666676E-4</v>
      </c>
      <c r="AJ12" s="130">
        <f t="shared" si="2"/>
        <v>0</v>
      </c>
      <c r="AK12" s="131">
        <f t="shared" si="3"/>
        <v>0</v>
      </c>
      <c r="AL12" s="132">
        <v>7</v>
      </c>
      <c r="AM12" s="133">
        <f>IF(ISNA(VLOOKUP(AL12,[2]очки!$A$1:$B$65536,2,0)),0,IF(AJ12&gt;1,0,VLOOKUP(AL12,[2]очки!$A$1:$B$65536,2,0)))</f>
        <v>81</v>
      </c>
      <c r="AN12" s="134">
        <f t="shared" si="4"/>
        <v>1.7918552036199096</v>
      </c>
      <c r="AO12" s="115"/>
      <c r="AP12" s="113"/>
      <c r="AQ12" s="35"/>
      <c r="AR12" s="56"/>
    </row>
    <row r="13" spans="1:45" s="37" customFormat="1" ht="12.75" x14ac:dyDescent="0.2">
      <c r="A13" s="113">
        <v>8</v>
      </c>
      <c r="B13" s="114"/>
      <c r="C13" s="115"/>
      <c r="D13" s="116"/>
      <c r="E13" s="60" t="s">
        <v>247</v>
      </c>
      <c r="F13" s="61"/>
      <c r="G13" s="118"/>
      <c r="H13" s="119"/>
      <c r="I13" s="118"/>
      <c r="J13" s="61" t="s">
        <v>120</v>
      </c>
      <c r="K13" s="63">
        <v>2004</v>
      </c>
      <c r="L13" s="61" t="s">
        <v>47</v>
      </c>
      <c r="M13" s="120">
        <v>0</v>
      </c>
      <c r="N13" s="44" t="s">
        <v>20</v>
      </c>
      <c r="O13" s="121"/>
      <c r="P13" s="122"/>
      <c r="Q13" s="123"/>
      <c r="R13" s="124"/>
      <c r="S13" s="123"/>
      <c r="T13" s="125"/>
      <c r="U13" s="123"/>
      <c r="V13" s="125"/>
      <c r="W13" s="123"/>
      <c r="X13" s="125"/>
      <c r="Y13" s="123"/>
      <c r="Z13" s="125"/>
      <c r="AA13" s="123"/>
      <c r="AB13" s="125"/>
      <c r="AC13" s="123"/>
      <c r="AD13" s="125"/>
      <c r="AE13" s="159"/>
      <c r="AF13" s="127">
        <f t="shared" si="0"/>
        <v>0</v>
      </c>
      <c r="AG13" s="127"/>
      <c r="AH13" s="128">
        <v>1.011574074074074E-3</v>
      </c>
      <c r="AI13" s="129">
        <f t="shared" si="1"/>
        <v>1.011574074074074E-3</v>
      </c>
      <c r="AJ13" s="130">
        <f t="shared" si="2"/>
        <v>0</v>
      </c>
      <c r="AK13" s="131">
        <f t="shared" si="3"/>
        <v>0</v>
      </c>
      <c r="AL13" s="132">
        <v>8</v>
      </c>
      <c r="AM13" s="133">
        <f>IF(ISNA(VLOOKUP(AL13,[2]очки!$A$1:$B$65536,2,0)),0,IF(AJ13&gt;1,0,VLOOKUP(AL13,[2]очки!$A$1:$B$65536,2,0)))</f>
        <v>78</v>
      </c>
      <c r="AN13" s="134">
        <f t="shared" si="4"/>
        <v>1.9773755656108594</v>
      </c>
      <c r="AO13" s="115"/>
      <c r="AP13" s="113"/>
      <c r="AQ13" s="35"/>
      <c r="AR13" s="56"/>
    </row>
    <row r="14" spans="1:45" s="37" customFormat="1" ht="12.75" x14ac:dyDescent="0.2">
      <c r="A14" s="113">
        <v>9</v>
      </c>
      <c r="B14" s="114"/>
      <c r="C14" s="115"/>
      <c r="D14" s="116"/>
      <c r="E14" s="61" t="s">
        <v>69</v>
      </c>
      <c r="F14" s="61"/>
      <c r="G14" s="118"/>
      <c r="H14" s="119"/>
      <c r="I14" s="118"/>
      <c r="J14" s="61" t="s">
        <v>121</v>
      </c>
      <c r="K14" s="63">
        <v>2005</v>
      </c>
      <c r="L14" s="61" t="s">
        <v>47</v>
      </c>
      <c r="M14" s="120">
        <v>0</v>
      </c>
      <c r="N14" s="44" t="s">
        <v>20</v>
      </c>
      <c r="O14" s="121"/>
      <c r="P14" s="122"/>
      <c r="Q14" s="123"/>
      <c r="R14" s="124"/>
      <c r="S14" s="123"/>
      <c r="T14" s="125"/>
      <c r="U14" s="123"/>
      <c r="V14" s="125"/>
      <c r="W14" s="123"/>
      <c r="X14" s="125"/>
      <c r="Y14" s="123"/>
      <c r="Z14" s="125"/>
      <c r="AA14" s="123"/>
      <c r="AB14" s="125"/>
      <c r="AC14" s="123"/>
      <c r="AD14" s="125"/>
      <c r="AE14" s="159"/>
      <c r="AF14" s="127">
        <f t="shared" si="0"/>
        <v>0</v>
      </c>
      <c r="AG14" s="127"/>
      <c r="AH14" s="128">
        <v>1.1562499999999999E-3</v>
      </c>
      <c r="AI14" s="129">
        <f t="shared" si="1"/>
        <v>1.1562499999999999E-3</v>
      </c>
      <c r="AJ14" s="130">
        <f t="shared" si="2"/>
        <v>0</v>
      </c>
      <c r="AK14" s="131">
        <f t="shared" si="3"/>
        <v>0</v>
      </c>
      <c r="AL14" s="132">
        <v>9</v>
      </c>
      <c r="AM14" s="133">
        <f>IF(ISNA(VLOOKUP(AL14,[2]очки!$A$1:$B$65536,2,0)),0,IF(AJ14&gt;1,0,VLOOKUP(AL14,[2]очки!$A$1:$B$65536,2,0)))</f>
        <v>75</v>
      </c>
      <c r="AN14" s="134">
        <f t="shared" si="4"/>
        <v>2.2601809954751126</v>
      </c>
      <c r="AO14" s="115"/>
      <c r="AP14" s="113"/>
      <c r="AQ14" s="35"/>
      <c r="AR14" s="56"/>
    </row>
    <row r="15" spans="1:45" s="37" customFormat="1" ht="12.75" x14ac:dyDescent="0.2">
      <c r="A15" s="113">
        <v>10</v>
      </c>
      <c r="B15" s="114"/>
      <c r="C15" s="115"/>
      <c r="D15" s="116"/>
      <c r="E15" s="117" t="s">
        <v>55</v>
      </c>
      <c r="F15" s="61"/>
      <c r="G15" s="118"/>
      <c r="H15" s="117" t="s">
        <v>116</v>
      </c>
      <c r="I15" s="118"/>
      <c r="J15" s="117" t="s">
        <v>122</v>
      </c>
      <c r="K15" s="117">
        <v>2005</v>
      </c>
      <c r="L15" s="117" t="s">
        <v>47</v>
      </c>
      <c r="M15" s="120">
        <v>0</v>
      </c>
      <c r="N15" s="44" t="s">
        <v>20</v>
      </c>
      <c r="O15" s="121"/>
      <c r="P15" s="122"/>
      <c r="Q15" s="123"/>
      <c r="R15" s="124"/>
      <c r="S15" s="123"/>
      <c r="T15" s="125"/>
      <c r="U15" s="123"/>
      <c r="V15" s="125"/>
      <c r="W15" s="123"/>
      <c r="X15" s="125"/>
      <c r="Y15" s="123"/>
      <c r="Z15" s="125"/>
      <c r="AA15" s="123"/>
      <c r="AB15" s="125"/>
      <c r="AC15" s="123"/>
      <c r="AD15" s="125"/>
      <c r="AE15" s="126"/>
      <c r="AF15" s="127">
        <f t="shared" si="0"/>
        <v>0</v>
      </c>
      <c r="AG15" s="127"/>
      <c r="AH15" s="128">
        <v>1.1909722222222222E-3</v>
      </c>
      <c r="AI15" s="129">
        <f t="shared" si="1"/>
        <v>1.1909722222222222E-3</v>
      </c>
      <c r="AJ15" s="130">
        <f t="shared" si="2"/>
        <v>0</v>
      </c>
      <c r="AK15" s="131">
        <f t="shared" si="3"/>
        <v>0</v>
      </c>
      <c r="AL15" s="132">
        <v>10</v>
      </c>
      <c r="AM15" s="133">
        <f>IF(ISNA(VLOOKUP(AL15,[2]очки!$A$1:$B$65536,2,0)),0,IF(AJ15&gt;1,0,VLOOKUP(AL15,[2]очки!$A$1:$B$65536,2,0)))</f>
        <v>72</v>
      </c>
      <c r="AN15" s="134">
        <f t="shared" si="4"/>
        <v>2.3280542986425337</v>
      </c>
      <c r="AO15" s="115"/>
      <c r="AP15" s="113"/>
      <c r="AQ15" s="35"/>
      <c r="AR15" s="56"/>
    </row>
    <row r="16" spans="1:45" s="37" customFormat="1" ht="12.75" x14ac:dyDescent="0.2">
      <c r="A16" s="113">
        <v>11</v>
      </c>
      <c r="B16" s="114"/>
      <c r="C16" s="115"/>
      <c r="D16" s="116"/>
      <c r="E16" s="117" t="s">
        <v>42</v>
      </c>
      <c r="F16" s="61"/>
      <c r="G16" s="118"/>
      <c r="H16" s="117" t="s">
        <v>67</v>
      </c>
      <c r="I16" s="118"/>
      <c r="J16" s="117" t="s">
        <v>123</v>
      </c>
      <c r="K16" s="117">
        <v>2005</v>
      </c>
      <c r="L16" s="117" t="s">
        <v>47</v>
      </c>
      <c r="M16" s="120">
        <v>0</v>
      </c>
      <c r="N16" s="44" t="s">
        <v>20</v>
      </c>
      <c r="O16" s="121"/>
      <c r="P16" s="122"/>
      <c r="Q16" s="123"/>
      <c r="R16" s="124"/>
      <c r="S16" s="123"/>
      <c r="T16" s="125"/>
      <c r="U16" s="123"/>
      <c r="V16" s="125"/>
      <c r="W16" s="123"/>
      <c r="X16" s="125"/>
      <c r="Y16" s="123"/>
      <c r="Z16" s="125"/>
      <c r="AA16" s="123"/>
      <c r="AB16" s="125"/>
      <c r="AC16" s="123"/>
      <c r="AD16" s="125"/>
      <c r="AE16" s="159"/>
      <c r="AF16" s="127">
        <f t="shared" si="0"/>
        <v>0</v>
      </c>
      <c r="AG16" s="127"/>
      <c r="AH16" s="128">
        <v>1.2997685185185185E-3</v>
      </c>
      <c r="AI16" s="129">
        <f t="shared" si="1"/>
        <v>1.2997685185185185E-3</v>
      </c>
      <c r="AJ16" s="130">
        <f t="shared" si="2"/>
        <v>0</v>
      </c>
      <c r="AK16" s="131">
        <f t="shared" si="3"/>
        <v>0</v>
      </c>
      <c r="AL16" s="132">
        <v>11</v>
      </c>
      <c r="AM16" s="133">
        <f>IF(ISNA(VLOOKUP(AL16,[2]очки!$A$1:$B$65536,2,0)),0,IF(AJ16&gt;1,0,VLOOKUP(AL16,[2]очки!$A$1:$B$65536,2,0)))</f>
        <v>70</v>
      </c>
      <c r="AN16" s="134">
        <f t="shared" si="4"/>
        <v>2.5407239819004523</v>
      </c>
      <c r="AO16" s="115"/>
      <c r="AP16" s="113"/>
      <c r="AQ16" s="35"/>
      <c r="AR16" s="56"/>
    </row>
    <row r="17" spans="1:44" s="37" customFormat="1" ht="12.75" x14ac:dyDescent="0.2">
      <c r="A17" s="113">
        <v>12</v>
      </c>
      <c r="B17" s="114"/>
      <c r="C17" s="115"/>
      <c r="D17" s="116"/>
      <c r="E17" s="117" t="s">
        <v>55</v>
      </c>
      <c r="F17" s="135"/>
      <c r="G17" s="118"/>
      <c r="H17" s="188" t="s">
        <v>64</v>
      </c>
      <c r="I17" s="137"/>
      <c r="J17" s="117" t="s">
        <v>124</v>
      </c>
      <c r="K17" s="117">
        <v>2005</v>
      </c>
      <c r="L17" s="117" t="s">
        <v>47</v>
      </c>
      <c r="M17" s="120">
        <v>0</v>
      </c>
      <c r="N17" s="44" t="s">
        <v>20</v>
      </c>
      <c r="O17" s="121"/>
      <c r="P17" s="122"/>
      <c r="Q17" s="123"/>
      <c r="R17" s="124"/>
      <c r="S17" s="123"/>
      <c r="T17" s="125"/>
      <c r="U17" s="123"/>
      <c r="V17" s="125"/>
      <c r="W17" s="123"/>
      <c r="X17" s="125"/>
      <c r="Y17" s="123"/>
      <c r="Z17" s="125"/>
      <c r="AA17" s="123"/>
      <c r="AB17" s="125"/>
      <c r="AC17" s="123"/>
      <c r="AD17" s="125"/>
      <c r="AE17" s="126"/>
      <c r="AF17" s="127">
        <f t="shared" si="0"/>
        <v>0</v>
      </c>
      <c r="AG17" s="127"/>
      <c r="AH17" s="128">
        <v>1.3194444444444443E-3</v>
      </c>
      <c r="AI17" s="129">
        <f t="shared" si="1"/>
        <v>1.3194444444444443E-3</v>
      </c>
      <c r="AJ17" s="130">
        <f t="shared" si="2"/>
        <v>0</v>
      </c>
      <c r="AK17" s="131">
        <f t="shared" si="3"/>
        <v>0</v>
      </c>
      <c r="AL17" s="132">
        <v>12</v>
      </c>
      <c r="AM17" s="133">
        <f>IF(ISNA(VLOOKUP(AL17,[2]очки!$A$1:$B$65536,2,0)),0,IF(AJ17&gt;1,0,VLOOKUP(AL17,[2]очки!$A$1:$B$65536,2,0)))</f>
        <v>68</v>
      </c>
      <c r="AN17" s="134">
        <f t="shared" si="4"/>
        <v>2.5791855203619902</v>
      </c>
      <c r="AO17" s="115"/>
      <c r="AP17" s="113"/>
      <c r="AQ17" s="35"/>
      <c r="AR17" s="56"/>
    </row>
    <row r="18" spans="1:44" s="37" customFormat="1" ht="12.75" x14ac:dyDescent="0.2">
      <c r="A18" s="113">
        <v>13</v>
      </c>
      <c r="B18" s="114"/>
      <c r="C18" s="115"/>
      <c r="D18" s="116"/>
      <c r="E18" s="60" t="s">
        <v>247</v>
      </c>
      <c r="F18" s="135"/>
      <c r="G18" s="118"/>
      <c r="H18" s="136"/>
      <c r="I18" s="137"/>
      <c r="J18" s="61" t="s">
        <v>125</v>
      </c>
      <c r="K18" s="63">
        <v>2005</v>
      </c>
      <c r="L18" s="61" t="s">
        <v>47</v>
      </c>
      <c r="M18" s="120">
        <v>0</v>
      </c>
      <c r="N18" s="61" t="s">
        <v>20</v>
      </c>
      <c r="O18" s="121"/>
      <c r="P18" s="122"/>
      <c r="Q18" s="123"/>
      <c r="R18" s="124"/>
      <c r="S18" s="123"/>
      <c r="T18" s="125"/>
      <c r="U18" s="123"/>
      <c r="V18" s="125"/>
      <c r="W18" s="123"/>
      <c r="X18" s="125"/>
      <c r="Y18" s="123"/>
      <c r="Z18" s="125"/>
      <c r="AA18" s="123"/>
      <c r="AB18" s="125"/>
      <c r="AC18" s="123"/>
      <c r="AD18" s="125"/>
      <c r="AE18" s="159"/>
      <c r="AF18" s="127">
        <f t="shared" si="0"/>
        <v>0</v>
      </c>
      <c r="AG18" s="127"/>
      <c r="AH18" s="128">
        <v>1.517361111111111E-3</v>
      </c>
      <c r="AI18" s="129">
        <f t="shared" si="1"/>
        <v>1.517361111111111E-3</v>
      </c>
      <c r="AJ18" s="130">
        <f t="shared" si="2"/>
        <v>0</v>
      </c>
      <c r="AK18" s="131">
        <f t="shared" si="3"/>
        <v>0</v>
      </c>
      <c r="AL18" s="132">
        <v>13</v>
      </c>
      <c r="AM18" s="133">
        <f>IF(ISNA(VLOOKUP(AL18,[2]очки!$A$1:$B$65536,2,0)),0,IF(AJ18&gt;1,0,VLOOKUP(AL18,[2]очки!$A$1:$B$65536,2,0)))</f>
        <v>66</v>
      </c>
      <c r="AN18" s="134">
        <f t="shared" si="4"/>
        <v>2.9660633484162893</v>
      </c>
      <c r="AO18" s="115"/>
      <c r="AP18" s="113"/>
      <c r="AQ18" s="35"/>
      <c r="AR18" s="56"/>
    </row>
    <row r="19" spans="1:44" s="37" customFormat="1" ht="12.75" x14ac:dyDescent="0.2">
      <c r="A19" s="113">
        <v>14</v>
      </c>
      <c r="B19" s="114"/>
      <c r="C19" s="115"/>
      <c r="D19" s="116"/>
      <c r="E19" s="117" t="s">
        <v>91</v>
      </c>
      <c r="F19" s="135"/>
      <c r="G19" s="118"/>
      <c r="H19" s="188" t="s">
        <v>92</v>
      </c>
      <c r="I19" s="137"/>
      <c r="J19" s="117" t="s">
        <v>126</v>
      </c>
      <c r="K19" s="117">
        <v>2005</v>
      </c>
      <c r="L19" s="117" t="s">
        <v>47</v>
      </c>
      <c r="M19" s="120">
        <v>0</v>
      </c>
      <c r="N19" s="61" t="s">
        <v>20</v>
      </c>
      <c r="O19" s="121"/>
      <c r="P19" s="122"/>
      <c r="Q19" s="123"/>
      <c r="R19" s="124"/>
      <c r="S19" s="123"/>
      <c r="T19" s="125"/>
      <c r="U19" s="123"/>
      <c r="V19" s="125"/>
      <c r="W19" s="123"/>
      <c r="X19" s="125"/>
      <c r="Y19" s="123"/>
      <c r="Z19" s="125"/>
      <c r="AA19" s="123"/>
      <c r="AB19" s="125"/>
      <c r="AC19" s="123"/>
      <c r="AD19" s="125"/>
      <c r="AE19" s="126"/>
      <c r="AF19" s="127">
        <f t="shared" si="0"/>
        <v>0</v>
      </c>
      <c r="AG19" s="127"/>
      <c r="AH19" s="128">
        <v>1.5567129629629629E-3</v>
      </c>
      <c r="AI19" s="129">
        <f t="shared" si="1"/>
        <v>1.5567129629629629E-3</v>
      </c>
      <c r="AJ19" s="130">
        <f t="shared" si="2"/>
        <v>0</v>
      </c>
      <c r="AK19" s="131">
        <f t="shared" si="3"/>
        <v>0</v>
      </c>
      <c r="AL19" s="132">
        <v>14</v>
      </c>
      <c r="AM19" s="133">
        <f>IF(ISNA(VLOOKUP(AL19,[2]очки!$A$1:$B$65536,2,0)),0,IF(AJ19&gt;1,0,VLOOKUP(AL19,[2]очки!$A$1:$B$65536,2,0)))</f>
        <v>64</v>
      </c>
      <c r="AN19" s="134">
        <f t="shared" si="4"/>
        <v>3.0429864253393659</v>
      </c>
      <c r="AO19" s="115"/>
      <c r="AP19" s="113"/>
      <c r="AQ19" s="35"/>
      <c r="AR19" s="56"/>
    </row>
    <row r="20" spans="1:44" s="37" customFormat="1" ht="12.75" x14ac:dyDescent="0.2">
      <c r="A20" s="113">
        <v>15</v>
      </c>
      <c r="B20" s="114"/>
      <c r="C20" s="115"/>
      <c r="D20" s="116"/>
      <c r="E20" s="60" t="s">
        <v>45</v>
      </c>
      <c r="F20" s="135"/>
      <c r="G20" s="118"/>
      <c r="H20" s="136"/>
      <c r="I20" s="137"/>
      <c r="J20" s="60" t="s">
        <v>127</v>
      </c>
      <c r="K20" s="63">
        <v>2004</v>
      </c>
      <c r="L20" s="61" t="s">
        <v>47</v>
      </c>
      <c r="M20" s="120">
        <v>0</v>
      </c>
      <c r="N20" s="61" t="s">
        <v>20</v>
      </c>
      <c r="O20" s="121"/>
      <c r="P20" s="122"/>
      <c r="Q20" s="123"/>
      <c r="R20" s="124"/>
      <c r="S20" s="123"/>
      <c r="T20" s="125"/>
      <c r="U20" s="123"/>
      <c r="V20" s="125"/>
      <c r="W20" s="123"/>
      <c r="X20" s="125"/>
      <c r="Y20" s="123"/>
      <c r="Z20" s="125"/>
      <c r="AA20" s="123"/>
      <c r="AB20" s="125"/>
      <c r="AC20" s="123"/>
      <c r="AD20" s="125"/>
      <c r="AE20" s="159"/>
      <c r="AF20" s="127">
        <f t="shared" si="0"/>
        <v>0</v>
      </c>
      <c r="AG20" s="127"/>
      <c r="AH20" s="128">
        <v>1.9791666666666668E-3</v>
      </c>
      <c r="AI20" s="129">
        <f t="shared" si="1"/>
        <v>1.9791666666666668E-3</v>
      </c>
      <c r="AJ20" s="130">
        <f t="shared" si="2"/>
        <v>0</v>
      </c>
      <c r="AK20" s="131">
        <f t="shared" si="3"/>
        <v>0</v>
      </c>
      <c r="AL20" s="132">
        <v>15</v>
      </c>
      <c r="AM20" s="133">
        <f>IF(ISNA(VLOOKUP(AL20,[2]очки!$A$1:$B$65536,2,0)),0,IF(AJ20&gt;1,0,VLOOKUP(AL20,[2]очки!$A$1:$B$65536,2,0)))</f>
        <v>62</v>
      </c>
      <c r="AN20" s="134">
        <f t="shared" si="4"/>
        <v>3.8687782805429864</v>
      </c>
      <c r="AO20" s="115"/>
      <c r="AP20" s="113"/>
      <c r="AQ20" s="35"/>
      <c r="AR20" s="56"/>
    </row>
    <row r="21" spans="1:44" s="37" customFormat="1" ht="12.75" x14ac:dyDescent="0.2">
      <c r="A21" s="113">
        <v>16</v>
      </c>
      <c r="B21" s="114"/>
      <c r="C21" s="115"/>
      <c r="D21" s="116"/>
      <c r="E21" s="61" t="s">
        <v>45</v>
      </c>
      <c r="F21" s="135"/>
      <c r="G21" s="118"/>
      <c r="H21" s="136"/>
      <c r="I21" s="137"/>
      <c r="J21" s="60" t="s">
        <v>128</v>
      </c>
      <c r="K21" s="63">
        <v>2004</v>
      </c>
      <c r="L21" s="61" t="s">
        <v>47</v>
      </c>
      <c r="M21" s="120">
        <v>0</v>
      </c>
      <c r="N21" s="61" t="s">
        <v>20</v>
      </c>
      <c r="O21" s="121"/>
      <c r="P21" s="122"/>
      <c r="Q21" s="123"/>
      <c r="R21" s="124"/>
      <c r="S21" s="123"/>
      <c r="T21" s="125"/>
      <c r="U21" s="123"/>
      <c r="V21" s="125"/>
      <c r="W21" s="123"/>
      <c r="X21" s="125"/>
      <c r="Y21" s="123"/>
      <c r="Z21" s="125"/>
      <c r="AA21" s="123"/>
      <c r="AB21" s="125"/>
      <c r="AC21" s="123"/>
      <c r="AD21" s="125"/>
      <c r="AE21" s="159"/>
      <c r="AF21" s="127">
        <f t="shared" si="0"/>
        <v>0</v>
      </c>
      <c r="AG21" s="127"/>
      <c r="AH21" s="128">
        <v>2.0717592592592593E-3</v>
      </c>
      <c r="AI21" s="129">
        <f t="shared" si="1"/>
        <v>2.0717592592592593E-3</v>
      </c>
      <c r="AJ21" s="130">
        <f t="shared" si="2"/>
        <v>0</v>
      </c>
      <c r="AK21" s="131">
        <f t="shared" si="3"/>
        <v>0</v>
      </c>
      <c r="AL21" s="132">
        <v>16</v>
      </c>
      <c r="AM21" s="133">
        <f>IF(ISNA(VLOOKUP(AL21,[2]очки!$A$1:$B$65536,2,0)),0,IF(AJ21&gt;1,0,VLOOKUP(AL21,[2]очки!$A$1:$B$65536,2,0)))</f>
        <v>60</v>
      </c>
      <c r="AN21" s="134">
        <f t="shared" si="4"/>
        <v>4.0497737556561084</v>
      </c>
      <c r="AO21" s="115"/>
      <c r="AP21" s="113"/>
      <c r="AQ21" s="35"/>
      <c r="AR21" s="56"/>
    </row>
    <row r="22" spans="1:44" s="37" customFormat="1" ht="12.75" x14ac:dyDescent="0.2">
      <c r="A22" s="113">
        <v>17</v>
      </c>
      <c r="B22" s="114"/>
      <c r="C22" s="115"/>
      <c r="D22" s="116"/>
      <c r="E22" s="60" t="s">
        <v>247</v>
      </c>
      <c r="F22" s="135"/>
      <c r="G22" s="118"/>
      <c r="H22" s="136"/>
      <c r="I22" s="137"/>
      <c r="J22" s="61" t="s">
        <v>129</v>
      </c>
      <c r="K22" s="63">
        <v>2005</v>
      </c>
      <c r="L22" s="61" t="s">
        <v>47</v>
      </c>
      <c r="M22" s="120">
        <v>0</v>
      </c>
      <c r="N22" s="44" t="s">
        <v>20</v>
      </c>
      <c r="O22" s="121"/>
      <c r="P22" s="122"/>
      <c r="Q22" s="123"/>
      <c r="R22" s="124"/>
      <c r="S22" s="123"/>
      <c r="T22" s="125"/>
      <c r="U22" s="123"/>
      <c r="V22" s="125"/>
      <c r="W22" s="123"/>
      <c r="X22" s="125"/>
      <c r="Y22" s="123"/>
      <c r="Z22" s="125"/>
      <c r="AA22" s="123"/>
      <c r="AB22" s="125"/>
      <c r="AC22" s="123"/>
      <c r="AD22" s="125"/>
      <c r="AE22" s="159"/>
      <c r="AF22" s="127">
        <f t="shared" si="0"/>
        <v>0</v>
      </c>
      <c r="AG22" s="127"/>
      <c r="AH22" s="128">
        <v>2.0833333333333333E-3</v>
      </c>
      <c r="AI22" s="129">
        <f t="shared" si="1"/>
        <v>2.0833333333333333E-3</v>
      </c>
      <c r="AJ22" s="130">
        <f t="shared" si="2"/>
        <v>0</v>
      </c>
      <c r="AK22" s="131">
        <f t="shared" si="3"/>
        <v>0</v>
      </c>
      <c r="AL22" s="132">
        <v>17</v>
      </c>
      <c r="AM22" s="133">
        <f>IF(ISNA(VLOOKUP(AL22,[2]очки!$A$1:$B$65536,2,0)),0,IF(AJ22&gt;1,0,VLOOKUP(AL22,[2]очки!$A$1:$B$65536,2,0)))</f>
        <v>58</v>
      </c>
      <c r="AN22" s="134">
        <f t="shared" si="4"/>
        <v>4.0723981900452486</v>
      </c>
      <c r="AO22" s="115"/>
      <c r="AP22" s="113"/>
      <c r="AQ22" s="35"/>
      <c r="AR22" s="56"/>
    </row>
    <row r="23" spans="1:44" s="37" customFormat="1" ht="12.75" x14ac:dyDescent="0.2">
      <c r="A23" s="113">
        <v>18</v>
      </c>
      <c r="B23" s="114"/>
      <c r="C23" s="115"/>
      <c r="D23" s="116"/>
      <c r="E23" s="117" t="s">
        <v>59</v>
      </c>
      <c r="F23" s="135"/>
      <c r="G23" s="118"/>
      <c r="H23" s="188" t="s">
        <v>72</v>
      </c>
      <c r="I23" s="137"/>
      <c r="J23" s="117" t="s">
        <v>130</v>
      </c>
      <c r="K23" s="117">
        <v>2005</v>
      </c>
      <c r="L23" s="117" t="s">
        <v>47</v>
      </c>
      <c r="M23" s="120">
        <v>0</v>
      </c>
      <c r="N23" s="44" t="s">
        <v>20</v>
      </c>
      <c r="O23" s="121"/>
      <c r="P23" s="122"/>
      <c r="Q23" s="123"/>
      <c r="R23" s="124"/>
      <c r="S23" s="123"/>
      <c r="T23" s="125"/>
      <c r="U23" s="123"/>
      <c r="V23" s="125"/>
      <c r="W23" s="123"/>
      <c r="X23" s="125"/>
      <c r="Y23" s="123"/>
      <c r="Z23" s="125"/>
      <c r="AA23" s="123"/>
      <c r="AB23" s="125"/>
      <c r="AC23" s="123"/>
      <c r="AD23" s="125"/>
      <c r="AE23" s="126"/>
      <c r="AF23" s="127">
        <f t="shared" si="0"/>
        <v>0</v>
      </c>
      <c r="AG23" s="127"/>
      <c r="AH23" s="128">
        <v>2.1076388888888889E-3</v>
      </c>
      <c r="AI23" s="129">
        <f t="shared" si="1"/>
        <v>2.1076388888888889E-3</v>
      </c>
      <c r="AJ23" s="130">
        <f t="shared" si="2"/>
        <v>0</v>
      </c>
      <c r="AK23" s="131">
        <f t="shared" si="3"/>
        <v>0</v>
      </c>
      <c r="AL23" s="132">
        <v>18</v>
      </c>
      <c r="AM23" s="133">
        <f>IF(ISNA(VLOOKUP(AL23,[2]очки!$A$1:$B$65536,2,0)),0,IF(AJ23&gt;1,0,VLOOKUP(AL23,[2]очки!$A$1:$B$65536,2,0)))</f>
        <v>56</v>
      </c>
      <c r="AN23" s="134">
        <f t="shared" si="4"/>
        <v>4.119909502262443</v>
      </c>
      <c r="AO23" s="115"/>
      <c r="AP23" s="113"/>
      <c r="AQ23" s="35"/>
      <c r="AR23" s="56"/>
    </row>
    <row r="24" spans="1:44" s="37" customFormat="1" ht="12.75" x14ac:dyDescent="0.2">
      <c r="A24" s="113">
        <v>19</v>
      </c>
      <c r="B24" s="114"/>
      <c r="C24" s="115"/>
      <c r="D24" s="116"/>
      <c r="E24" s="60" t="s">
        <v>45</v>
      </c>
      <c r="F24" s="135"/>
      <c r="G24" s="118"/>
      <c r="H24" s="136"/>
      <c r="I24" s="137"/>
      <c r="J24" s="60" t="s">
        <v>131</v>
      </c>
      <c r="K24" s="63">
        <v>2004</v>
      </c>
      <c r="L24" s="61" t="s">
        <v>47</v>
      </c>
      <c r="M24" s="120">
        <v>0</v>
      </c>
      <c r="N24" s="44" t="s">
        <v>20</v>
      </c>
      <c r="O24" s="121"/>
      <c r="P24" s="122"/>
      <c r="Q24" s="123"/>
      <c r="R24" s="124"/>
      <c r="S24" s="123"/>
      <c r="T24" s="125"/>
      <c r="U24" s="123"/>
      <c r="V24" s="125"/>
      <c r="W24" s="123"/>
      <c r="X24" s="125"/>
      <c r="Y24" s="123"/>
      <c r="Z24" s="125"/>
      <c r="AA24" s="123"/>
      <c r="AB24" s="125"/>
      <c r="AC24" s="123"/>
      <c r="AD24" s="125"/>
      <c r="AE24" s="159"/>
      <c r="AF24" s="127">
        <f t="shared" si="0"/>
        <v>0</v>
      </c>
      <c r="AG24" s="127"/>
      <c r="AH24" s="128">
        <v>2.2488425925925926E-3</v>
      </c>
      <c r="AI24" s="129">
        <f t="shared" si="1"/>
        <v>2.2488425925925926E-3</v>
      </c>
      <c r="AJ24" s="130">
        <f t="shared" si="2"/>
        <v>0</v>
      </c>
      <c r="AK24" s="131">
        <f t="shared" si="3"/>
        <v>0</v>
      </c>
      <c r="AL24" s="132">
        <v>19</v>
      </c>
      <c r="AM24" s="133">
        <f>IF(ISNA(VLOOKUP(AL24,[2]очки!$A$1:$B$65536,2,0)),0,IF(AJ24&gt;1,0,VLOOKUP(AL24,[2]очки!$A$1:$B$65536,2,0)))</f>
        <v>54</v>
      </c>
      <c r="AN24" s="134">
        <f t="shared" si="4"/>
        <v>4.3959276018099542</v>
      </c>
      <c r="AO24" s="115"/>
      <c r="AP24" s="113"/>
      <c r="AQ24" s="35"/>
      <c r="AR24" s="56"/>
    </row>
    <row r="25" spans="1:44" s="37" customFormat="1" ht="12.75" x14ac:dyDescent="0.2">
      <c r="A25" s="113">
        <v>20</v>
      </c>
      <c r="B25" s="114"/>
      <c r="C25" s="115"/>
      <c r="D25" s="116"/>
      <c r="E25" s="60" t="s">
        <v>45</v>
      </c>
      <c r="F25" s="135"/>
      <c r="G25" s="118"/>
      <c r="H25" s="136"/>
      <c r="I25" s="137"/>
      <c r="J25" s="61" t="s">
        <v>132</v>
      </c>
      <c r="K25" s="63">
        <v>2005</v>
      </c>
      <c r="L25" s="61" t="s">
        <v>47</v>
      </c>
      <c r="M25" s="120">
        <v>0</v>
      </c>
      <c r="N25" s="44" t="s">
        <v>20</v>
      </c>
      <c r="O25" s="121"/>
      <c r="P25" s="122"/>
      <c r="Q25" s="123"/>
      <c r="R25" s="124"/>
      <c r="S25" s="123"/>
      <c r="T25" s="125"/>
      <c r="U25" s="123"/>
      <c r="V25" s="125"/>
      <c r="W25" s="123"/>
      <c r="X25" s="125"/>
      <c r="Y25" s="123"/>
      <c r="Z25" s="125"/>
      <c r="AA25" s="123"/>
      <c r="AB25" s="125"/>
      <c r="AC25" s="123"/>
      <c r="AD25" s="125"/>
      <c r="AE25" s="159"/>
      <c r="AF25" s="127">
        <f t="shared" si="0"/>
        <v>0</v>
      </c>
      <c r="AG25" s="127"/>
      <c r="AH25" s="128">
        <v>2.483796296296296E-3</v>
      </c>
      <c r="AI25" s="129">
        <f t="shared" si="1"/>
        <v>2.483796296296296E-3</v>
      </c>
      <c r="AJ25" s="130">
        <f t="shared" si="2"/>
        <v>0</v>
      </c>
      <c r="AK25" s="131">
        <f t="shared" si="3"/>
        <v>0</v>
      </c>
      <c r="AL25" s="132">
        <v>20</v>
      </c>
      <c r="AM25" s="133">
        <f>IF(ISNA(VLOOKUP(AL25,[2]очки!$A$1:$B$65536,2,0)),0,IF(AJ25&gt;1,0,VLOOKUP(AL25,[2]очки!$A$1:$B$65536,2,0)))</f>
        <v>52</v>
      </c>
      <c r="AN25" s="134">
        <f t="shared" si="4"/>
        <v>4.855203619909501</v>
      </c>
      <c r="AO25" s="115"/>
      <c r="AP25" s="113"/>
      <c r="AQ25" s="35"/>
      <c r="AR25" s="56"/>
    </row>
    <row r="26" spans="1:44" s="37" customFormat="1" ht="12.75" x14ac:dyDescent="0.2">
      <c r="A26" s="113">
        <v>21</v>
      </c>
      <c r="B26" s="114"/>
      <c r="C26" s="115"/>
      <c r="D26" s="116"/>
      <c r="E26" s="60" t="s">
        <v>45</v>
      </c>
      <c r="F26" s="135"/>
      <c r="G26" s="118"/>
      <c r="H26" s="136"/>
      <c r="I26" s="137"/>
      <c r="J26" s="60" t="s">
        <v>133</v>
      </c>
      <c r="K26" s="63">
        <v>2004</v>
      </c>
      <c r="L26" s="61" t="s">
        <v>47</v>
      </c>
      <c r="M26" s="120">
        <v>0</v>
      </c>
      <c r="N26" s="44" t="s">
        <v>20</v>
      </c>
      <c r="O26" s="121"/>
      <c r="P26" s="122"/>
      <c r="Q26" s="123"/>
      <c r="R26" s="124"/>
      <c r="S26" s="123"/>
      <c r="T26" s="125"/>
      <c r="U26" s="123"/>
      <c r="V26" s="125"/>
      <c r="W26" s="123"/>
      <c r="X26" s="125"/>
      <c r="Y26" s="123"/>
      <c r="Z26" s="125"/>
      <c r="AA26" s="123"/>
      <c r="AB26" s="125"/>
      <c r="AC26" s="123"/>
      <c r="AD26" s="125"/>
      <c r="AE26" s="159"/>
      <c r="AF26" s="127">
        <f t="shared" si="0"/>
        <v>0</v>
      </c>
      <c r="AG26" s="127"/>
      <c r="AH26" s="128">
        <v>2.8240740740740739E-3</v>
      </c>
      <c r="AI26" s="129">
        <f t="shared" si="1"/>
        <v>2.8240740740740739E-3</v>
      </c>
      <c r="AJ26" s="130">
        <f t="shared" si="2"/>
        <v>0</v>
      </c>
      <c r="AK26" s="131">
        <f t="shared" si="3"/>
        <v>0</v>
      </c>
      <c r="AL26" s="132">
        <v>21</v>
      </c>
      <c r="AM26" s="133">
        <f>IF(ISNA(VLOOKUP(AL26,[2]очки!$A$1:$B$65536,2,0)),0,IF(AJ26&gt;1,0,VLOOKUP(AL26,[2]очки!$A$1:$B$65536,2,0)))</f>
        <v>50</v>
      </c>
      <c r="AN26" s="134">
        <f t="shared" si="4"/>
        <v>5.5203619909502253</v>
      </c>
      <c r="AO26" s="115"/>
      <c r="AP26" s="113"/>
      <c r="AQ26" s="35"/>
      <c r="AR26" s="56"/>
    </row>
    <row r="27" spans="1:44" s="37" customFormat="1" ht="12.75" x14ac:dyDescent="0.2">
      <c r="A27" s="113">
        <v>22</v>
      </c>
      <c r="B27" s="114"/>
      <c r="C27" s="115"/>
      <c r="D27" s="116"/>
      <c r="E27" s="60" t="s">
        <v>45</v>
      </c>
      <c r="F27" s="135"/>
      <c r="G27" s="118"/>
      <c r="H27" s="136"/>
      <c r="I27" s="137"/>
      <c r="J27" s="61" t="s">
        <v>134</v>
      </c>
      <c r="K27" s="63">
        <v>2005</v>
      </c>
      <c r="L27" s="61" t="s">
        <v>47</v>
      </c>
      <c r="M27" s="120">
        <v>0</v>
      </c>
      <c r="N27" s="44" t="s">
        <v>20</v>
      </c>
      <c r="O27" s="121"/>
      <c r="P27" s="122"/>
      <c r="Q27" s="123"/>
      <c r="R27" s="124"/>
      <c r="S27" s="123"/>
      <c r="T27" s="125"/>
      <c r="U27" s="123"/>
      <c r="V27" s="125"/>
      <c r="W27" s="123"/>
      <c r="X27" s="125"/>
      <c r="Y27" s="123"/>
      <c r="Z27" s="125"/>
      <c r="AA27" s="123"/>
      <c r="AB27" s="125"/>
      <c r="AC27" s="123"/>
      <c r="AD27" s="125"/>
      <c r="AE27" s="159"/>
      <c r="AF27" s="127">
        <f t="shared" si="0"/>
        <v>0</v>
      </c>
      <c r="AG27" s="127"/>
      <c r="AH27" s="128">
        <v>2.9247685185185188E-3</v>
      </c>
      <c r="AI27" s="129">
        <f t="shared" si="1"/>
        <v>2.9247685185185188E-3</v>
      </c>
      <c r="AJ27" s="130">
        <f t="shared" si="2"/>
        <v>0</v>
      </c>
      <c r="AK27" s="131">
        <f t="shared" si="3"/>
        <v>0</v>
      </c>
      <c r="AL27" s="132">
        <v>22</v>
      </c>
      <c r="AM27" s="133">
        <f>IF(ISNA(VLOOKUP(AL27,[2]очки!$A$1:$B$65536,2,0)),0,IF(AJ27&gt;1,0,VLOOKUP(AL27,[2]очки!$A$1:$B$65536,2,0)))</f>
        <v>48</v>
      </c>
      <c r="AN27" s="134">
        <f t="shared" si="4"/>
        <v>5.7171945701357467</v>
      </c>
      <c r="AO27" s="115"/>
      <c r="AP27" s="113"/>
      <c r="AQ27" s="35"/>
      <c r="AR27" s="56"/>
    </row>
    <row r="28" spans="1:44" s="37" customFormat="1" ht="12.75" x14ac:dyDescent="0.2">
      <c r="A28" s="113">
        <v>23</v>
      </c>
      <c r="B28" s="114"/>
      <c r="C28" s="115"/>
      <c r="D28" s="116"/>
      <c r="E28" s="60" t="s">
        <v>45</v>
      </c>
      <c r="F28" s="135"/>
      <c r="G28" s="118"/>
      <c r="H28" s="136"/>
      <c r="I28" s="137"/>
      <c r="J28" s="61" t="s">
        <v>135</v>
      </c>
      <c r="K28" s="63">
        <v>2005</v>
      </c>
      <c r="L28" s="61" t="s">
        <v>47</v>
      </c>
      <c r="M28" s="120">
        <v>0</v>
      </c>
      <c r="N28" s="44" t="s">
        <v>20</v>
      </c>
      <c r="O28" s="121"/>
      <c r="P28" s="122"/>
      <c r="Q28" s="123"/>
      <c r="R28" s="124"/>
      <c r="S28" s="123"/>
      <c r="T28" s="125"/>
      <c r="U28" s="123"/>
      <c r="V28" s="125"/>
      <c r="W28" s="123"/>
      <c r="X28" s="125"/>
      <c r="Y28" s="123"/>
      <c r="Z28" s="125"/>
      <c r="AA28" s="123"/>
      <c r="AB28" s="125"/>
      <c r="AC28" s="123"/>
      <c r="AD28" s="125"/>
      <c r="AE28" s="159"/>
      <c r="AF28" s="127">
        <f t="shared" si="0"/>
        <v>0</v>
      </c>
      <c r="AG28" s="127"/>
      <c r="AH28" s="128">
        <v>3.8449074074074076E-3</v>
      </c>
      <c r="AI28" s="129">
        <f t="shared" si="1"/>
        <v>3.8449074074074076E-3</v>
      </c>
      <c r="AJ28" s="130">
        <f t="shared" si="2"/>
        <v>0</v>
      </c>
      <c r="AK28" s="131">
        <f t="shared" si="3"/>
        <v>0</v>
      </c>
      <c r="AL28" s="132">
        <v>23</v>
      </c>
      <c r="AM28" s="133">
        <f>IF(ISNA(VLOOKUP(AL28,[2]очки!$A$1:$B$65536,2,0)),0,IF(AJ28&gt;1,0,VLOOKUP(AL28,[2]очки!$A$1:$B$65536,2,0)))</f>
        <v>46</v>
      </c>
      <c r="AN28" s="134">
        <f t="shared" si="4"/>
        <v>7.5158371040723981</v>
      </c>
      <c r="AO28" s="115"/>
      <c r="AP28" s="113"/>
      <c r="AQ28" s="35"/>
      <c r="AR28" s="56"/>
    </row>
    <row r="29" spans="1:44" s="37" customFormat="1" ht="12.75" x14ac:dyDescent="0.2">
      <c r="A29" s="113">
        <v>24</v>
      </c>
      <c r="B29" s="114"/>
      <c r="C29" s="115"/>
      <c r="D29" s="116"/>
      <c r="E29" s="60" t="s">
        <v>45</v>
      </c>
      <c r="F29" s="135"/>
      <c r="G29" s="118"/>
      <c r="H29" s="136"/>
      <c r="I29" s="137"/>
      <c r="J29" s="61" t="s">
        <v>136</v>
      </c>
      <c r="K29" s="63">
        <v>2005</v>
      </c>
      <c r="L29" s="61" t="s">
        <v>47</v>
      </c>
      <c r="M29" s="120">
        <v>0</v>
      </c>
      <c r="N29" s="44" t="s">
        <v>20</v>
      </c>
      <c r="O29" s="121"/>
      <c r="P29" s="122"/>
      <c r="Q29" s="123"/>
      <c r="R29" s="124"/>
      <c r="S29" s="123"/>
      <c r="T29" s="125"/>
      <c r="U29" s="123"/>
      <c r="V29" s="125"/>
      <c r="W29" s="123"/>
      <c r="X29" s="125"/>
      <c r="Y29" s="123"/>
      <c r="Z29" s="125"/>
      <c r="AA29" s="123"/>
      <c r="AB29" s="125"/>
      <c r="AC29" s="123"/>
      <c r="AD29" s="125"/>
      <c r="AE29" s="159"/>
      <c r="AF29" s="127">
        <f t="shared" si="0"/>
        <v>0</v>
      </c>
      <c r="AG29" s="127"/>
      <c r="AH29" s="128">
        <v>3.929398148148148E-3</v>
      </c>
      <c r="AI29" s="129">
        <f t="shared" si="1"/>
        <v>3.929398148148148E-3</v>
      </c>
      <c r="AJ29" s="130">
        <f t="shared" si="2"/>
        <v>0</v>
      </c>
      <c r="AK29" s="131">
        <f t="shared" si="3"/>
        <v>0</v>
      </c>
      <c r="AL29" s="132">
        <v>24</v>
      </c>
      <c r="AM29" s="133">
        <f>IF(ISNA(VLOOKUP(AL29,[2]очки!$A$1:$B$65536,2,0)),0,IF(AJ29&gt;1,0,VLOOKUP(AL29,[2]очки!$A$1:$B$65536,2,0)))</f>
        <v>44</v>
      </c>
      <c r="AN29" s="134">
        <f t="shared" si="4"/>
        <v>7.6809954751131215</v>
      </c>
      <c r="AO29" s="115"/>
      <c r="AP29" s="113"/>
      <c r="AQ29" s="35"/>
      <c r="AR29" s="56"/>
    </row>
    <row r="30" spans="1:44" s="37" customFormat="1" ht="12.75" x14ac:dyDescent="0.2">
      <c r="A30" s="113">
        <v>25</v>
      </c>
      <c r="B30" s="114"/>
      <c r="C30" s="115"/>
      <c r="D30" s="116"/>
      <c r="E30" s="61" t="s">
        <v>45</v>
      </c>
      <c r="F30" s="135"/>
      <c r="G30" s="118"/>
      <c r="H30" s="136" t="s">
        <v>137</v>
      </c>
      <c r="I30" s="137"/>
      <c r="J30" s="61" t="s">
        <v>138</v>
      </c>
      <c r="K30" s="63">
        <v>2005</v>
      </c>
      <c r="L30" s="61" t="s">
        <v>47</v>
      </c>
      <c r="M30" s="120">
        <v>0</v>
      </c>
      <c r="N30" s="44" t="s">
        <v>20</v>
      </c>
      <c r="O30" s="121"/>
      <c r="P30" s="122"/>
      <c r="Q30" s="123"/>
      <c r="R30" s="124"/>
      <c r="S30" s="123"/>
      <c r="T30" s="125"/>
      <c r="U30" s="123"/>
      <c r="V30" s="125"/>
      <c r="W30" s="123"/>
      <c r="X30" s="125"/>
      <c r="Y30" s="123"/>
      <c r="Z30" s="125"/>
      <c r="AA30" s="123"/>
      <c r="AB30" s="125"/>
      <c r="AC30" s="123"/>
      <c r="AD30" s="125"/>
      <c r="AE30" s="159"/>
      <c r="AF30" s="127">
        <f t="shared" si="0"/>
        <v>0</v>
      </c>
      <c r="AG30" s="127"/>
      <c r="AH30" s="128">
        <v>4.6527777777777774E-3</v>
      </c>
      <c r="AI30" s="129">
        <f t="shared" si="1"/>
        <v>4.6527777777777774E-3</v>
      </c>
      <c r="AJ30" s="130">
        <f t="shared" si="2"/>
        <v>0</v>
      </c>
      <c r="AK30" s="131">
        <f t="shared" si="3"/>
        <v>0</v>
      </c>
      <c r="AL30" s="132">
        <v>25</v>
      </c>
      <c r="AM30" s="133">
        <f>IF(ISNA(VLOOKUP(AL30,[2]очки!$A$1:$B$65536,2,0)),0,IF(AJ30&gt;1,0,VLOOKUP(AL30,[2]очки!$A$1:$B$65536,2,0)))</f>
        <v>42</v>
      </c>
      <c r="AN30" s="134">
        <f t="shared" si="4"/>
        <v>9.095022624434387</v>
      </c>
      <c r="AO30" s="115"/>
      <c r="AP30" s="113"/>
      <c r="AQ30" s="35"/>
      <c r="AR30" s="56"/>
    </row>
    <row r="31" spans="1:44" s="37" customFormat="1" ht="12.75" x14ac:dyDescent="0.2">
      <c r="A31" s="113">
        <v>26</v>
      </c>
      <c r="B31" s="114"/>
      <c r="C31" s="115"/>
      <c r="D31" s="116"/>
      <c r="E31" s="61" t="s">
        <v>81</v>
      </c>
      <c r="F31" s="135"/>
      <c r="G31" s="118"/>
      <c r="H31" s="136" t="s">
        <v>82</v>
      </c>
      <c r="I31" s="137"/>
      <c r="J31" s="61" t="s">
        <v>139</v>
      </c>
      <c r="K31" s="63">
        <v>2004</v>
      </c>
      <c r="L31" s="61" t="s">
        <v>47</v>
      </c>
      <c r="M31" s="120">
        <v>0</v>
      </c>
      <c r="N31" s="44" t="s">
        <v>20</v>
      </c>
      <c r="O31" s="121"/>
      <c r="P31" s="122"/>
      <c r="Q31" s="123"/>
      <c r="R31" s="124"/>
      <c r="S31" s="123"/>
      <c r="T31" s="125"/>
      <c r="U31" s="123"/>
      <c r="V31" s="125"/>
      <c r="W31" s="123"/>
      <c r="X31" s="125"/>
      <c r="Y31" s="123"/>
      <c r="Z31" s="125"/>
      <c r="AA31" s="123"/>
      <c r="AB31" s="125"/>
      <c r="AC31" s="123"/>
      <c r="AD31" s="125"/>
      <c r="AE31" s="159"/>
      <c r="AF31" s="127">
        <f t="shared" si="0"/>
        <v>0</v>
      </c>
      <c r="AG31" s="127"/>
      <c r="AH31" s="128" t="s">
        <v>103</v>
      </c>
      <c r="AI31" s="129" t="s">
        <v>103</v>
      </c>
      <c r="AJ31" s="130">
        <f t="shared" si="2"/>
        <v>3</v>
      </c>
      <c r="AK31" s="131">
        <f t="shared" si="3"/>
        <v>0</v>
      </c>
      <c r="AL31" s="132" t="s">
        <v>142</v>
      </c>
      <c r="AM31" s="133">
        <f>IF(ISNA(VLOOKUP(AL31,[2]очки!$A$1:$B$65536,2,0)),0,IF(AJ31&gt;1,0,VLOOKUP(AL31,[2]очки!$A$1:$B$65536,2,0)))</f>
        <v>0</v>
      </c>
      <c r="AN31" s="134" t="str">
        <f t="shared" si="4"/>
        <v/>
      </c>
      <c r="AO31" s="115"/>
      <c r="AP31" s="113"/>
      <c r="AQ31" s="35"/>
      <c r="AR31" s="56"/>
    </row>
    <row r="32" spans="1:44" s="37" customFormat="1" ht="12.75" x14ac:dyDescent="0.2">
      <c r="A32" s="113">
        <v>27</v>
      </c>
      <c r="B32" s="114"/>
      <c r="C32" s="115"/>
      <c r="D32" s="116"/>
      <c r="E32" s="60" t="s">
        <v>247</v>
      </c>
      <c r="F32" s="135"/>
      <c r="G32" s="118"/>
      <c r="H32" s="136"/>
      <c r="I32" s="137"/>
      <c r="J32" s="61" t="s">
        <v>140</v>
      </c>
      <c r="K32" s="63">
        <v>2004</v>
      </c>
      <c r="L32" s="61" t="s">
        <v>47</v>
      </c>
      <c r="M32" s="120">
        <v>0</v>
      </c>
      <c r="N32" s="44" t="s">
        <v>20</v>
      </c>
      <c r="O32" s="121"/>
      <c r="P32" s="122"/>
      <c r="Q32" s="123"/>
      <c r="R32" s="124"/>
      <c r="S32" s="123"/>
      <c r="T32" s="125"/>
      <c r="U32" s="123"/>
      <c r="V32" s="125"/>
      <c r="W32" s="123"/>
      <c r="X32" s="125"/>
      <c r="Y32" s="123"/>
      <c r="Z32" s="125"/>
      <c r="AA32" s="123"/>
      <c r="AB32" s="125"/>
      <c r="AC32" s="123"/>
      <c r="AD32" s="125"/>
      <c r="AE32" s="159"/>
      <c r="AF32" s="127">
        <f t="shared" si="0"/>
        <v>0</v>
      </c>
      <c r="AG32" s="127"/>
      <c r="AH32" s="128" t="s">
        <v>103</v>
      </c>
      <c r="AI32" s="129" t="s">
        <v>103</v>
      </c>
      <c r="AJ32" s="130">
        <f t="shared" si="2"/>
        <v>3</v>
      </c>
      <c r="AK32" s="131">
        <f t="shared" si="3"/>
        <v>0</v>
      </c>
      <c r="AL32" s="132" t="s">
        <v>142</v>
      </c>
      <c r="AM32" s="133">
        <f>IF(ISNA(VLOOKUP(AL32,[2]очки!$A$1:$B$65536,2,0)),0,IF(AJ32&gt;1,0,VLOOKUP(AL32,[2]очки!$A$1:$B$65536,2,0)))</f>
        <v>0</v>
      </c>
      <c r="AN32" s="134" t="str">
        <f t="shared" si="4"/>
        <v/>
      </c>
      <c r="AO32" s="115"/>
      <c r="AP32" s="113"/>
      <c r="AQ32" s="35"/>
      <c r="AR32" s="56"/>
    </row>
    <row r="33" spans="1:44" s="37" customFormat="1" ht="12.75" hidden="1" x14ac:dyDescent="0.2">
      <c r="A33" s="38">
        <v>28</v>
      </c>
      <c r="B33" s="39"/>
      <c r="C33" s="40"/>
      <c r="D33" s="41"/>
      <c r="E33" s="57"/>
      <c r="F33" s="57"/>
      <c r="G33" s="42"/>
      <c r="H33" s="58"/>
      <c r="I33" s="59"/>
      <c r="J33" s="64"/>
      <c r="K33" s="178"/>
      <c r="L33" s="43"/>
      <c r="M33" s="43"/>
      <c r="N33" s="65"/>
      <c r="O33" s="45"/>
      <c r="P33" s="46"/>
      <c r="Q33" s="47"/>
      <c r="R33" s="48"/>
      <c r="S33" s="47"/>
      <c r="T33" s="49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66"/>
      <c r="AF33" s="50">
        <f t="shared" si="0"/>
        <v>0</v>
      </c>
      <c r="AG33" s="50"/>
      <c r="AH33" s="167"/>
      <c r="AI33" s="168" t="str">
        <f t="shared" si="1"/>
        <v>не фин.</v>
      </c>
      <c r="AJ33" s="51">
        <v>5</v>
      </c>
      <c r="AK33" s="52">
        <f t="shared" si="3"/>
        <v>0</v>
      </c>
      <c r="AL33" s="53">
        <v>28</v>
      </c>
      <c r="AM33" s="54">
        <f>IF(ISNA(VLOOKUP(AL33,[2]очки!$A$1:$B$65536,2,0)),0,IF(AJ33&gt;1,0,VLOOKUP(AL33,[2]очки!$A$1:$B$65536,2,0)))</f>
        <v>0</v>
      </c>
      <c r="AN33" s="55" t="str">
        <f t="shared" si="4"/>
        <v/>
      </c>
      <c r="AO33" s="40"/>
      <c r="AP33" s="38"/>
      <c r="AQ33" s="35"/>
      <c r="AR33" s="56"/>
    </row>
    <row r="34" spans="1:44" s="37" customFormat="1" ht="12.75" outlineLevel="1" x14ac:dyDescent="0.2">
      <c r="G34" s="68"/>
      <c r="H34" s="68"/>
      <c r="I34" s="68"/>
      <c r="K34" s="179"/>
      <c r="L34" s="70" t="s">
        <v>50</v>
      </c>
      <c r="M34" s="71">
        <v>8.4</v>
      </c>
      <c r="O34" s="71"/>
      <c r="Q34" s="72"/>
      <c r="S34" s="72"/>
      <c r="U34" s="72"/>
      <c r="W34" s="72"/>
      <c r="Y34" s="72"/>
      <c r="AA34" s="72"/>
      <c r="AC34" s="72"/>
      <c r="AH34" s="169"/>
      <c r="AI34" s="170"/>
      <c r="AL34" s="12"/>
      <c r="AM34" s="12"/>
      <c r="AN34" s="11"/>
    </row>
    <row r="35" spans="1:44" s="2" customFormat="1" ht="27" customHeight="1" outlineLevel="1" x14ac:dyDescent="0.2">
      <c r="E35" s="75"/>
      <c r="F35" s="75"/>
      <c r="G35" s="75"/>
      <c r="H35" s="16"/>
      <c r="I35" s="76"/>
      <c r="K35" s="10"/>
      <c r="P35" s="8"/>
      <c r="Q35" s="8"/>
      <c r="S35" s="8"/>
      <c r="T35" s="8"/>
      <c r="U35" s="8"/>
      <c r="W35" s="8"/>
      <c r="X35" s="8"/>
      <c r="Y35" s="8"/>
      <c r="Z35" s="8"/>
      <c r="AA35" s="8"/>
      <c r="AB35" s="8"/>
      <c r="AC35" s="8"/>
      <c r="AD35" s="8"/>
      <c r="AF35" s="8"/>
      <c r="AG35" s="8"/>
      <c r="AH35" s="164"/>
      <c r="AI35" s="170"/>
      <c r="AL35" s="77"/>
      <c r="AM35" s="77"/>
    </row>
    <row r="36" spans="1:44" s="37" customFormat="1" ht="45" hidden="1" customHeight="1" outlineLevel="1" x14ac:dyDescent="0.2">
      <c r="A36" s="331" t="s">
        <v>51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78"/>
      <c r="AH36" s="169"/>
      <c r="AI36" s="170"/>
      <c r="AL36" s="79"/>
      <c r="AM36" s="79"/>
    </row>
    <row r="37" spans="1:44" outlineLevel="1" x14ac:dyDescent="0.25">
      <c r="A37" s="69"/>
      <c r="B37" s="69"/>
      <c r="C37" s="69"/>
      <c r="D37" s="69"/>
      <c r="E37" s="69"/>
      <c r="F37" s="69"/>
      <c r="G37" s="68"/>
      <c r="H37" s="68"/>
      <c r="I37" s="68"/>
      <c r="J37" s="80"/>
      <c r="K37" s="180"/>
      <c r="L37" s="80"/>
      <c r="M37" s="80"/>
      <c r="N37" s="71"/>
      <c r="O37" s="71"/>
      <c r="P37" s="81"/>
      <c r="Q37" s="82"/>
      <c r="R37" s="81"/>
      <c r="S37" s="82"/>
      <c r="T37" s="81"/>
      <c r="U37" s="82"/>
      <c r="V37" s="81"/>
      <c r="W37" s="82"/>
      <c r="X37" s="81"/>
      <c r="Y37" s="82"/>
      <c r="Z37" s="81"/>
      <c r="AA37" s="82"/>
      <c r="AB37" s="81"/>
      <c r="AC37" s="82"/>
      <c r="AD37" s="81"/>
      <c r="AE37" s="81"/>
      <c r="AF37" s="81"/>
      <c r="AG37" s="81"/>
      <c r="AH37" s="171" t="s">
        <v>52</v>
      </c>
      <c r="AI37" s="170"/>
      <c r="AJ37" s="84"/>
      <c r="AK37" s="84"/>
      <c r="AL37" s="85"/>
      <c r="AM37" s="85"/>
      <c r="AN37" s="86"/>
      <c r="AO37" s="87"/>
      <c r="AP37" s="87"/>
      <c r="AQ37" s="37"/>
      <c r="AR37" s="37"/>
    </row>
    <row r="38" spans="1:44" s="88" customFormat="1" outlineLevel="1" x14ac:dyDescent="0.25">
      <c r="A38" s="88" t="s">
        <v>53</v>
      </c>
      <c r="C38" s="89"/>
      <c r="D38" s="89"/>
      <c r="E38" s="89"/>
      <c r="F38" s="89"/>
      <c r="G38" s="90"/>
      <c r="H38" s="90"/>
      <c r="I38" s="90"/>
      <c r="J38" s="90"/>
      <c r="K38" s="181"/>
      <c r="L38" s="90"/>
      <c r="M38" s="90"/>
      <c r="N38" s="91"/>
      <c r="O38" s="91"/>
      <c r="P38" s="92"/>
      <c r="Q38" s="93"/>
      <c r="R38" s="94"/>
      <c r="S38" s="93"/>
      <c r="T38" s="92"/>
      <c r="U38" s="93"/>
      <c r="V38" s="94"/>
      <c r="W38" s="93"/>
      <c r="X38" s="92"/>
      <c r="Y38" s="93"/>
      <c r="Z38" s="92"/>
      <c r="AA38" s="93"/>
      <c r="AB38" s="92"/>
      <c r="AC38" s="93"/>
      <c r="AD38" s="92"/>
      <c r="AE38" s="95"/>
      <c r="AF38" s="92"/>
      <c r="AG38" s="92"/>
      <c r="AH38" s="172"/>
      <c r="AI38" s="170"/>
      <c r="AJ38" s="97"/>
      <c r="AL38" s="98"/>
      <c r="AM38" s="98"/>
      <c r="AO38" s="99"/>
      <c r="AP38" s="99"/>
    </row>
    <row r="39" spans="1:44" s="88" customFormat="1" x14ac:dyDescent="0.25">
      <c r="A39" s="88" t="s">
        <v>54</v>
      </c>
      <c r="J39" s="100"/>
      <c r="K39" s="182"/>
      <c r="L39" s="100"/>
      <c r="M39" s="100"/>
      <c r="N39" s="100"/>
      <c r="O39" s="100"/>
      <c r="P39" s="101"/>
      <c r="Q39" s="102"/>
      <c r="R39" s="8"/>
      <c r="S39" s="102"/>
      <c r="U39" s="102"/>
      <c r="V39" s="8"/>
      <c r="W39" s="102"/>
      <c r="Y39" s="102"/>
      <c r="AA39" s="102"/>
      <c r="AC39" s="102"/>
      <c r="AE39" s="103"/>
      <c r="AH39" s="173"/>
      <c r="AI39" s="170"/>
      <c r="AL39" s="98"/>
      <c r="AM39" s="98"/>
      <c r="AO39" s="99"/>
      <c r="AP39" s="99"/>
      <c r="AQ39" s="99"/>
    </row>
    <row r="40" spans="1:44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105"/>
      <c r="K40" s="183"/>
      <c r="L40" s="105"/>
      <c r="M40" s="105"/>
      <c r="N40" s="5"/>
      <c r="O40" s="5"/>
      <c r="P40" s="106"/>
      <c r="Q40" s="72"/>
      <c r="R40" s="37"/>
      <c r="S40" s="72"/>
      <c r="T40" s="37"/>
      <c r="U40" s="72"/>
      <c r="V40" s="37"/>
      <c r="W40" s="72"/>
      <c r="X40" s="37"/>
      <c r="Y40" s="72"/>
      <c r="Z40" s="37"/>
      <c r="AA40" s="72"/>
      <c r="AB40" s="37"/>
      <c r="AC40" s="72"/>
      <c r="AD40" s="37"/>
      <c r="AE40" s="37"/>
      <c r="AF40" s="37"/>
      <c r="AG40" s="37"/>
      <c r="AH40" s="174" t="str">
        <f>IF(LEFT(A3,9)="Предварит","Время опубликования:","")</f>
        <v>Время опубликования:</v>
      </c>
      <c r="AI40" s="175">
        <f ca="1">IF(LEFT(A3,9)="Предварит",NOW(),"")</f>
        <v>42275.541258912039</v>
      </c>
      <c r="AJ40" s="37"/>
      <c r="AK40" s="37"/>
      <c r="AL40" s="12"/>
      <c r="AM40" s="12"/>
      <c r="AN40" s="11"/>
      <c r="AO40" s="37"/>
      <c r="AP40" s="37"/>
      <c r="AQ40" s="37"/>
      <c r="AR40" s="37"/>
    </row>
    <row r="41" spans="1:44" x14ac:dyDescent="0.25">
      <c r="A41" s="37"/>
      <c r="B41" s="37"/>
      <c r="C41" s="37"/>
      <c r="D41" s="37"/>
      <c r="E41" s="37"/>
      <c r="F41" s="37"/>
      <c r="G41" s="105"/>
      <c r="H41" s="105"/>
      <c r="I41" s="105"/>
      <c r="J41" s="5"/>
      <c r="K41" s="184"/>
      <c r="L41" s="5"/>
      <c r="M41" s="5"/>
      <c r="N41" s="106"/>
      <c r="O41" s="106"/>
      <c r="P41" s="37"/>
      <c r="Q41" s="72"/>
      <c r="R41" s="37"/>
      <c r="S41" s="72"/>
      <c r="T41" s="37"/>
      <c r="U41" s="72"/>
      <c r="V41" s="37"/>
      <c r="W41" s="72"/>
      <c r="X41" s="37"/>
      <c r="Y41" s="72"/>
      <c r="Z41" s="37"/>
      <c r="AA41" s="72"/>
      <c r="AB41" s="37"/>
      <c r="AC41" s="72"/>
      <c r="AD41" s="37"/>
      <c r="AE41" s="37"/>
      <c r="AF41" s="37"/>
      <c r="AG41" s="37"/>
      <c r="AH41" s="169"/>
      <c r="AI41" s="176"/>
      <c r="AJ41" s="37"/>
      <c r="AK41" s="37"/>
      <c r="AL41" s="12"/>
      <c r="AM41" s="12"/>
      <c r="AN41" s="11"/>
      <c r="AO41" s="37"/>
      <c r="AP41" s="37"/>
      <c r="AQ41" s="37"/>
      <c r="AR41" s="37"/>
    </row>
  </sheetData>
  <mergeCells count="19">
    <mergeCell ref="A36:AF36"/>
    <mergeCell ref="J4:J5"/>
    <mergeCell ref="K4:K5"/>
    <mergeCell ref="L4:L5"/>
    <mergeCell ref="M4:M5"/>
    <mergeCell ref="N4:N5"/>
    <mergeCell ref="O4:O5"/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</mergeCells>
  <pageMargins left="0.59055118110236227" right="0.62992125984251968" top="0.55118110236220474" bottom="0.98425196850393704" header="0.51181102362204722" footer="0.51181102362204722"/>
  <pageSetup paperSize="9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AT41"/>
  <sheetViews>
    <sheetView zoomScale="70" workbookViewId="0">
      <selection activeCell="AO5" sqref="AO5"/>
    </sheetView>
  </sheetViews>
  <sheetFormatPr defaultRowHeight="12.75" outlineLevelRow="1" outlineLevelCol="1" x14ac:dyDescent="0.2"/>
  <cols>
    <col min="1" max="1" width="4.28515625" style="37" customWidth="1"/>
    <col min="2" max="2" width="4.28515625" style="37" hidden="1" customWidth="1" outlineLevel="1"/>
    <col min="3" max="3" width="3.7109375" style="37" hidden="1" customWidth="1" collapsed="1"/>
    <col min="4" max="4" width="4.42578125" style="37" hidden="1" customWidth="1"/>
    <col min="5" max="5" width="29.140625" style="37" customWidth="1"/>
    <col min="6" max="6" width="24.140625" style="37" hidden="1" customWidth="1" outlineLevel="1"/>
    <col min="7" max="7" width="25" style="105" hidden="1" customWidth="1"/>
    <col min="8" max="8" width="18" style="105" hidden="1" customWidth="1" outlineLevel="1"/>
    <col min="9" max="9" width="6.42578125" style="105" hidden="1" customWidth="1"/>
    <col min="10" max="10" width="25" style="5" customWidth="1"/>
    <col min="11" max="11" width="7.85546875" style="5" customWidth="1"/>
    <col min="12" max="12" width="7.28515625" style="184" customWidth="1"/>
    <col min="13" max="13" width="7.140625" style="5" customWidth="1" outlineLevel="1"/>
    <col min="14" max="14" width="3.42578125" style="106" customWidth="1" outlineLevel="1"/>
    <col min="15" max="15" width="9.140625" style="106" hidden="1" customWidth="1"/>
    <col min="16" max="16" width="9" style="37" hidden="1" customWidth="1"/>
    <col min="17" max="17" width="5.5703125" style="72" hidden="1" customWidth="1" outlineLevel="1"/>
    <col min="18" max="18" width="5.140625" style="37" bestFit="1" customWidth="1" collapsed="1"/>
    <col min="19" max="19" width="7" style="72" hidden="1" customWidth="1" outlineLevel="1"/>
    <col min="20" max="20" width="4.5703125" style="37" customWidth="1" collapsed="1"/>
    <col min="21" max="21" width="5.5703125" style="72" hidden="1" customWidth="1" outlineLevel="1"/>
    <col min="22" max="22" width="5.140625" style="37" customWidth="1" collapsed="1"/>
    <col min="23" max="23" width="7" style="72" hidden="1" customWidth="1" outlineLevel="1"/>
    <col min="24" max="24" width="5.140625" style="37" hidden="1" customWidth="1"/>
    <col min="25" max="25" width="5.5703125" style="72" hidden="1" customWidth="1" outlineLevel="1"/>
    <col min="26" max="26" width="5.140625" style="37" hidden="1" customWidth="1"/>
    <col min="27" max="27" width="5.5703125" style="72" hidden="1" customWidth="1" outlineLevel="1"/>
    <col min="28" max="28" width="5" style="37" hidden="1" customWidth="1"/>
    <col min="29" max="29" width="5.5703125" style="72" hidden="1" customWidth="1" outlineLevel="1"/>
    <col min="30" max="30" width="5.140625" style="37" hidden="1" customWidth="1"/>
    <col min="31" max="31" width="8.28515625" style="37" hidden="1" customWidth="1" outlineLevel="1"/>
    <col min="32" max="33" width="6.5703125" style="37" hidden="1" customWidth="1" outlineLevel="1"/>
    <col min="34" max="34" width="11" style="169" hidden="1" customWidth="1"/>
    <col min="35" max="35" width="11.85546875" style="176" customWidth="1"/>
    <col min="36" max="37" width="3" style="37" hidden="1" customWidth="1"/>
    <col min="38" max="38" width="4.85546875" style="12" customWidth="1"/>
    <col min="39" max="39" width="4.7109375" style="12" hidden="1" customWidth="1" outlineLevel="1"/>
    <col min="40" max="40" width="10.7109375" style="11" customWidth="1" outlineLevel="1"/>
    <col min="41" max="41" width="9" style="37" customWidth="1" outlineLevel="1"/>
    <col min="42" max="42" width="7.42578125" style="37" customWidth="1"/>
    <col min="43" max="45" width="9.140625" style="37" hidden="1" customWidth="1" outlineLevel="1"/>
    <col min="46" max="46" width="9.140625" style="37" collapsed="1"/>
    <col min="47" max="256" width="9.140625" style="37"/>
    <col min="257" max="257" width="4.28515625" style="37" customWidth="1"/>
    <col min="258" max="258" width="0" style="37" hidden="1" customWidth="1"/>
    <col min="259" max="259" width="3.7109375" style="37" customWidth="1"/>
    <col min="260" max="260" width="4.42578125" style="37" customWidth="1"/>
    <col min="261" max="261" width="29.140625" style="37" customWidth="1"/>
    <col min="262" max="265" width="0" style="37" hidden="1" customWidth="1"/>
    <col min="266" max="266" width="25" style="37" customWidth="1"/>
    <col min="267" max="267" width="5.140625" style="37" customWidth="1"/>
    <col min="268" max="268" width="5.7109375" style="37" customWidth="1"/>
    <col min="269" max="269" width="5.85546875" style="37" customWidth="1"/>
    <col min="270" max="270" width="3.42578125" style="37" customWidth="1"/>
    <col min="271" max="273" width="0" style="37" hidden="1" customWidth="1"/>
    <col min="274" max="274" width="5.140625" style="37" bestFit="1" customWidth="1"/>
    <col min="275" max="275" width="0" style="37" hidden="1" customWidth="1"/>
    <col min="276" max="276" width="4.5703125" style="37" customWidth="1"/>
    <col min="277" max="277" width="0" style="37" hidden="1" customWidth="1"/>
    <col min="278" max="278" width="5.140625" style="37" customWidth="1"/>
    <col min="279" max="286" width="0" style="37" hidden="1" customWidth="1"/>
    <col min="287" max="287" width="8.28515625" style="37" customWidth="1"/>
    <col min="288" max="289" width="6.5703125" style="37" customWidth="1"/>
    <col min="290" max="290" width="11" style="37" customWidth="1"/>
    <col min="291" max="291" width="11.85546875" style="37" customWidth="1"/>
    <col min="292" max="292" width="0" style="37" hidden="1" customWidth="1"/>
    <col min="293" max="293" width="3" style="37" customWidth="1"/>
    <col min="294" max="294" width="4.85546875" style="37" customWidth="1"/>
    <col min="295" max="295" width="4.7109375" style="37" customWidth="1"/>
    <col min="296" max="296" width="10.7109375" style="37" customWidth="1"/>
    <col min="297" max="297" width="0" style="37" hidden="1" customWidth="1"/>
    <col min="298" max="298" width="7.42578125" style="37" customWidth="1"/>
    <col min="299" max="301" width="0" style="37" hidden="1" customWidth="1"/>
    <col min="302" max="512" width="9.140625" style="37"/>
    <col min="513" max="513" width="4.28515625" style="37" customWidth="1"/>
    <col min="514" max="514" width="0" style="37" hidden="1" customWidth="1"/>
    <col min="515" max="515" width="3.7109375" style="37" customWidth="1"/>
    <col min="516" max="516" width="4.42578125" style="37" customWidth="1"/>
    <col min="517" max="517" width="29.140625" style="37" customWidth="1"/>
    <col min="518" max="521" width="0" style="37" hidden="1" customWidth="1"/>
    <col min="522" max="522" width="25" style="37" customWidth="1"/>
    <col min="523" max="523" width="5.140625" style="37" customWidth="1"/>
    <col min="524" max="524" width="5.7109375" style="37" customWidth="1"/>
    <col min="525" max="525" width="5.85546875" style="37" customWidth="1"/>
    <col min="526" max="526" width="3.42578125" style="37" customWidth="1"/>
    <col min="527" max="529" width="0" style="37" hidden="1" customWidth="1"/>
    <col min="530" max="530" width="5.140625" style="37" bestFit="1" customWidth="1"/>
    <col min="531" max="531" width="0" style="37" hidden="1" customWidth="1"/>
    <col min="532" max="532" width="4.5703125" style="37" customWidth="1"/>
    <col min="533" max="533" width="0" style="37" hidden="1" customWidth="1"/>
    <col min="534" max="534" width="5.140625" style="37" customWidth="1"/>
    <col min="535" max="542" width="0" style="37" hidden="1" customWidth="1"/>
    <col min="543" max="543" width="8.28515625" style="37" customWidth="1"/>
    <col min="544" max="545" width="6.5703125" style="37" customWidth="1"/>
    <col min="546" max="546" width="11" style="37" customWidth="1"/>
    <col min="547" max="547" width="11.85546875" style="37" customWidth="1"/>
    <col min="548" max="548" width="0" style="37" hidden="1" customWidth="1"/>
    <col min="549" max="549" width="3" style="37" customWidth="1"/>
    <col min="550" max="550" width="4.85546875" style="37" customWidth="1"/>
    <col min="551" max="551" width="4.7109375" style="37" customWidth="1"/>
    <col min="552" max="552" width="10.7109375" style="37" customWidth="1"/>
    <col min="553" max="553" width="0" style="37" hidden="1" customWidth="1"/>
    <col min="554" max="554" width="7.42578125" style="37" customWidth="1"/>
    <col min="555" max="557" width="0" style="37" hidden="1" customWidth="1"/>
    <col min="558" max="768" width="9.140625" style="37"/>
    <col min="769" max="769" width="4.28515625" style="37" customWidth="1"/>
    <col min="770" max="770" width="0" style="37" hidden="1" customWidth="1"/>
    <col min="771" max="771" width="3.7109375" style="37" customWidth="1"/>
    <col min="772" max="772" width="4.42578125" style="37" customWidth="1"/>
    <col min="773" max="773" width="29.140625" style="37" customWidth="1"/>
    <col min="774" max="777" width="0" style="37" hidden="1" customWidth="1"/>
    <col min="778" max="778" width="25" style="37" customWidth="1"/>
    <col min="779" max="779" width="5.140625" style="37" customWidth="1"/>
    <col min="780" max="780" width="5.7109375" style="37" customWidth="1"/>
    <col min="781" max="781" width="5.85546875" style="37" customWidth="1"/>
    <col min="782" max="782" width="3.42578125" style="37" customWidth="1"/>
    <col min="783" max="785" width="0" style="37" hidden="1" customWidth="1"/>
    <col min="786" max="786" width="5.140625" style="37" bestFit="1" customWidth="1"/>
    <col min="787" max="787" width="0" style="37" hidden="1" customWidth="1"/>
    <col min="788" max="788" width="4.5703125" style="37" customWidth="1"/>
    <col min="789" max="789" width="0" style="37" hidden="1" customWidth="1"/>
    <col min="790" max="790" width="5.140625" style="37" customWidth="1"/>
    <col min="791" max="798" width="0" style="37" hidden="1" customWidth="1"/>
    <col min="799" max="799" width="8.28515625" style="37" customWidth="1"/>
    <col min="800" max="801" width="6.5703125" style="37" customWidth="1"/>
    <col min="802" max="802" width="11" style="37" customWidth="1"/>
    <col min="803" max="803" width="11.85546875" style="37" customWidth="1"/>
    <col min="804" max="804" width="0" style="37" hidden="1" customWidth="1"/>
    <col min="805" max="805" width="3" style="37" customWidth="1"/>
    <col min="806" max="806" width="4.85546875" style="37" customWidth="1"/>
    <col min="807" max="807" width="4.7109375" style="37" customWidth="1"/>
    <col min="808" max="808" width="10.7109375" style="37" customWidth="1"/>
    <col min="809" max="809" width="0" style="37" hidden="1" customWidth="1"/>
    <col min="810" max="810" width="7.42578125" style="37" customWidth="1"/>
    <col min="811" max="813" width="0" style="37" hidden="1" customWidth="1"/>
    <col min="814" max="1024" width="9.140625" style="37"/>
    <col min="1025" max="1025" width="4.28515625" style="37" customWidth="1"/>
    <col min="1026" max="1026" width="0" style="37" hidden="1" customWidth="1"/>
    <col min="1027" max="1027" width="3.7109375" style="37" customWidth="1"/>
    <col min="1028" max="1028" width="4.42578125" style="37" customWidth="1"/>
    <col min="1029" max="1029" width="29.140625" style="37" customWidth="1"/>
    <col min="1030" max="1033" width="0" style="37" hidden="1" customWidth="1"/>
    <col min="1034" max="1034" width="25" style="37" customWidth="1"/>
    <col min="1035" max="1035" width="5.140625" style="37" customWidth="1"/>
    <col min="1036" max="1036" width="5.7109375" style="37" customWidth="1"/>
    <col min="1037" max="1037" width="5.85546875" style="37" customWidth="1"/>
    <col min="1038" max="1038" width="3.42578125" style="37" customWidth="1"/>
    <col min="1039" max="1041" width="0" style="37" hidden="1" customWidth="1"/>
    <col min="1042" max="1042" width="5.140625" style="37" bestFit="1" customWidth="1"/>
    <col min="1043" max="1043" width="0" style="37" hidden="1" customWidth="1"/>
    <col min="1044" max="1044" width="4.5703125" style="37" customWidth="1"/>
    <col min="1045" max="1045" width="0" style="37" hidden="1" customWidth="1"/>
    <col min="1046" max="1046" width="5.140625" style="37" customWidth="1"/>
    <col min="1047" max="1054" width="0" style="37" hidden="1" customWidth="1"/>
    <col min="1055" max="1055" width="8.28515625" style="37" customWidth="1"/>
    <col min="1056" max="1057" width="6.5703125" style="37" customWidth="1"/>
    <col min="1058" max="1058" width="11" style="37" customWidth="1"/>
    <col min="1059" max="1059" width="11.85546875" style="37" customWidth="1"/>
    <col min="1060" max="1060" width="0" style="37" hidden="1" customWidth="1"/>
    <col min="1061" max="1061" width="3" style="37" customWidth="1"/>
    <col min="1062" max="1062" width="4.85546875" style="37" customWidth="1"/>
    <col min="1063" max="1063" width="4.7109375" style="37" customWidth="1"/>
    <col min="1064" max="1064" width="10.7109375" style="37" customWidth="1"/>
    <col min="1065" max="1065" width="0" style="37" hidden="1" customWidth="1"/>
    <col min="1066" max="1066" width="7.42578125" style="37" customWidth="1"/>
    <col min="1067" max="1069" width="0" style="37" hidden="1" customWidth="1"/>
    <col min="1070" max="1280" width="9.140625" style="37"/>
    <col min="1281" max="1281" width="4.28515625" style="37" customWidth="1"/>
    <col min="1282" max="1282" width="0" style="37" hidden="1" customWidth="1"/>
    <col min="1283" max="1283" width="3.7109375" style="37" customWidth="1"/>
    <col min="1284" max="1284" width="4.42578125" style="37" customWidth="1"/>
    <col min="1285" max="1285" width="29.140625" style="37" customWidth="1"/>
    <col min="1286" max="1289" width="0" style="37" hidden="1" customWidth="1"/>
    <col min="1290" max="1290" width="25" style="37" customWidth="1"/>
    <col min="1291" max="1291" width="5.140625" style="37" customWidth="1"/>
    <col min="1292" max="1292" width="5.7109375" style="37" customWidth="1"/>
    <col min="1293" max="1293" width="5.85546875" style="37" customWidth="1"/>
    <col min="1294" max="1294" width="3.42578125" style="37" customWidth="1"/>
    <col min="1295" max="1297" width="0" style="37" hidden="1" customWidth="1"/>
    <col min="1298" max="1298" width="5.140625" style="37" bestFit="1" customWidth="1"/>
    <col min="1299" max="1299" width="0" style="37" hidden="1" customWidth="1"/>
    <col min="1300" max="1300" width="4.5703125" style="37" customWidth="1"/>
    <col min="1301" max="1301" width="0" style="37" hidden="1" customWidth="1"/>
    <col min="1302" max="1302" width="5.140625" style="37" customWidth="1"/>
    <col min="1303" max="1310" width="0" style="37" hidden="1" customWidth="1"/>
    <col min="1311" max="1311" width="8.28515625" style="37" customWidth="1"/>
    <col min="1312" max="1313" width="6.5703125" style="37" customWidth="1"/>
    <col min="1314" max="1314" width="11" style="37" customWidth="1"/>
    <col min="1315" max="1315" width="11.85546875" style="37" customWidth="1"/>
    <col min="1316" max="1316" width="0" style="37" hidden="1" customWidth="1"/>
    <col min="1317" max="1317" width="3" style="37" customWidth="1"/>
    <col min="1318" max="1318" width="4.85546875" style="37" customWidth="1"/>
    <col min="1319" max="1319" width="4.7109375" style="37" customWidth="1"/>
    <col min="1320" max="1320" width="10.7109375" style="37" customWidth="1"/>
    <col min="1321" max="1321" width="0" style="37" hidden="1" customWidth="1"/>
    <col min="1322" max="1322" width="7.42578125" style="37" customWidth="1"/>
    <col min="1323" max="1325" width="0" style="37" hidden="1" customWidth="1"/>
    <col min="1326" max="1536" width="9.140625" style="37"/>
    <col min="1537" max="1537" width="4.28515625" style="37" customWidth="1"/>
    <col min="1538" max="1538" width="0" style="37" hidden="1" customWidth="1"/>
    <col min="1539" max="1539" width="3.7109375" style="37" customWidth="1"/>
    <col min="1540" max="1540" width="4.42578125" style="37" customWidth="1"/>
    <col min="1541" max="1541" width="29.140625" style="37" customWidth="1"/>
    <col min="1542" max="1545" width="0" style="37" hidden="1" customWidth="1"/>
    <col min="1546" max="1546" width="25" style="37" customWidth="1"/>
    <col min="1547" max="1547" width="5.140625" style="37" customWidth="1"/>
    <col min="1548" max="1548" width="5.7109375" style="37" customWidth="1"/>
    <col min="1549" max="1549" width="5.85546875" style="37" customWidth="1"/>
    <col min="1550" max="1550" width="3.42578125" style="37" customWidth="1"/>
    <col min="1551" max="1553" width="0" style="37" hidden="1" customWidth="1"/>
    <col min="1554" max="1554" width="5.140625" style="37" bestFit="1" customWidth="1"/>
    <col min="1555" max="1555" width="0" style="37" hidden="1" customWidth="1"/>
    <col min="1556" max="1556" width="4.5703125" style="37" customWidth="1"/>
    <col min="1557" max="1557" width="0" style="37" hidden="1" customWidth="1"/>
    <col min="1558" max="1558" width="5.140625" style="37" customWidth="1"/>
    <col min="1559" max="1566" width="0" style="37" hidden="1" customWidth="1"/>
    <col min="1567" max="1567" width="8.28515625" style="37" customWidth="1"/>
    <col min="1568" max="1569" width="6.5703125" style="37" customWidth="1"/>
    <col min="1570" max="1570" width="11" style="37" customWidth="1"/>
    <col min="1571" max="1571" width="11.85546875" style="37" customWidth="1"/>
    <col min="1572" max="1572" width="0" style="37" hidden="1" customWidth="1"/>
    <col min="1573" max="1573" width="3" style="37" customWidth="1"/>
    <col min="1574" max="1574" width="4.85546875" style="37" customWidth="1"/>
    <col min="1575" max="1575" width="4.7109375" style="37" customWidth="1"/>
    <col min="1576" max="1576" width="10.7109375" style="37" customWidth="1"/>
    <col min="1577" max="1577" width="0" style="37" hidden="1" customWidth="1"/>
    <col min="1578" max="1578" width="7.42578125" style="37" customWidth="1"/>
    <col min="1579" max="1581" width="0" style="37" hidden="1" customWidth="1"/>
    <col min="1582" max="1792" width="9.140625" style="37"/>
    <col min="1793" max="1793" width="4.28515625" style="37" customWidth="1"/>
    <col min="1794" max="1794" width="0" style="37" hidden="1" customWidth="1"/>
    <col min="1795" max="1795" width="3.7109375" style="37" customWidth="1"/>
    <col min="1796" max="1796" width="4.42578125" style="37" customWidth="1"/>
    <col min="1797" max="1797" width="29.140625" style="37" customWidth="1"/>
    <col min="1798" max="1801" width="0" style="37" hidden="1" customWidth="1"/>
    <col min="1802" max="1802" width="25" style="37" customWidth="1"/>
    <col min="1803" max="1803" width="5.140625" style="37" customWidth="1"/>
    <col min="1804" max="1804" width="5.7109375" style="37" customWidth="1"/>
    <col min="1805" max="1805" width="5.85546875" style="37" customWidth="1"/>
    <col min="1806" max="1806" width="3.42578125" style="37" customWidth="1"/>
    <col min="1807" max="1809" width="0" style="37" hidden="1" customWidth="1"/>
    <col min="1810" max="1810" width="5.140625" style="37" bestFit="1" customWidth="1"/>
    <col min="1811" max="1811" width="0" style="37" hidden="1" customWidth="1"/>
    <col min="1812" max="1812" width="4.5703125" style="37" customWidth="1"/>
    <col min="1813" max="1813" width="0" style="37" hidden="1" customWidth="1"/>
    <col min="1814" max="1814" width="5.140625" style="37" customWidth="1"/>
    <col min="1815" max="1822" width="0" style="37" hidden="1" customWidth="1"/>
    <col min="1823" max="1823" width="8.28515625" style="37" customWidth="1"/>
    <col min="1824" max="1825" width="6.5703125" style="37" customWidth="1"/>
    <col min="1826" max="1826" width="11" style="37" customWidth="1"/>
    <col min="1827" max="1827" width="11.85546875" style="37" customWidth="1"/>
    <col min="1828" max="1828" width="0" style="37" hidden="1" customWidth="1"/>
    <col min="1829" max="1829" width="3" style="37" customWidth="1"/>
    <col min="1830" max="1830" width="4.85546875" style="37" customWidth="1"/>
    <col min="1831" max="1831" width="4.7109375" style="37" customWidth="1"/>
    <col min="1832" max="1832" width="10.7109375" style="37" customWidth="1"/>
    <col min="1833" max="1833" width="0" style="37" hidden="1" customWidth="1"/>
    <col min="1834" max="1834" width="7.42578125" style="37" customWidth="1"/>
    <col min="1835" max="1837" width="0" style="37" hidden="1" customWidth="1"/>
    <col min="1838" max="2048" width="9.140625" style="37"/>
    <col min="2049" max="2049" width="4.28515625" style="37" customWidth="1"/>
    <col min="2050" max="2050" width="0" style="37" hidden="1" customWidth="1"/>
    <col min="2051" max="2051" width="3.7109375" style="37" customWidth="1"/>
    <col min="2052" max="2052" width="4.42578125" style="37" customWidth="1"/>
    <col min="2053" max="2053" width="29.140625" style="37" customWidth="1"/>
    <col min="2054" max="2057" width="0" style="37" hidden="1" customWidth="1"/>
    <col min="2058" max="2058" width="25" style="37" customWidth="1"/>
    <col min="2059" max="2059" width="5.140625" style="37" customWidth="1"/>
    <col min="2060" max="2060" width="5.7109375" style="37" customWidth="1"/>
    <col min="2061" max="2061" width="5.85546875" style="37" customWidth="1"/>
    <col min="2062" max="2062" width="3.42578125" style="37" customWidth="1"/>
    <col min="2063" max="2065" width="0" style="37" hidden="1" customWidth="1"/>
    <col min="2066" max="2066" width="5.140625" style="37" bestFit="1" customWidth="1"/>
    <col min="2067" max="2067" width="0" style="37" hidden="1" customWidth="1"/>
    <col min="2068" max="2068" width="4.5703125" style="37" customWidth="1"/>
    <col min="2069" max="2069" width="0" style="37" hidden="1" customWidth="1"/>
    <col min="2070" max="2070" width="5.140625" style="37" customWidth="1"/>
    <col min="2071" max="2078" width="0" style="37" hidden="1" customWidth="1"/>
    <col min="2079" max="2079" width="8.28515625" style="37" customWidth="1"/>
    <col min="2080" max="2081" width="6.5703125" style="37" customWidth="1"/>
    <col min="2082" max="2082" width="11" style="37" customWidth="1"/>
    <col min="2083" max="2083" width="11.85546875" style="37" customWidth="1"/>
    <col min="2084" max="2084" width="0" style="37" hidden="1" customWidth="1"/>
    <col min="2085" max="2085" width="3" style="37" customWidth="1"/>
    <col min="2086" max="2086" width="4.85546875" style="37" customWidth="1"/>
    <col min="2087" max="2087" width="4.7109375" style="37" customWidth="1"/>
    <col min="2088" max="2088" width="10.7109375" style="37" customWidth="1"/>
    <col min="2089" max="2089" width="0" style="37" hidden="1" customWidth="1"/>
    <col min="2090" max="2090" width="7.42578125" style="37" customWidth="1"/>
    <col min="2091" max="2093" width="0" style="37" hidden="1" customWidth="1"/>
    <col min="2094" max="2304" width="9.140625" style="37"/>
    <col min="2305" max="2305" width="4.28515625" style="37" customWidth="1"/>
    <col min="2306" max="2306" width="0" style="37" hidden="1" customWidth="1"/>
    <col min="2307" max="2307" width="3.7109375" style="37" customWidth="1"/>
    <col min="2308" max="2308" width="4.42578125" style="37" customWidth="1"/>
    <col min="2309" max="2309" width="29.140625" style="37" customWidth="1"/>
    <col min="2310" max="2313" width="0" style="37" hidden="1" customWidth="1"/>
    <col min="2314" max="2314" width="25" style="37" customWidth="1"/>
    <col min="2315" max="2315" width="5.140625" style="37" customWidth="1"/>
    <col min="2316" max="2316" width="5.7109375" style="37" customWidth="1"/>
    <col min="2317" max="2317" width="5.85546875" style="37" customWidth="1"/>
    <col min="2318" max="2318" width="3.42578125" style="37" customWidth="1"/>
    <col min="2319" max="2321" width="0" style="37" hidden="1" customWidth="1"/>
    <col min="2322" max="2322" width="5.140625" style="37" bestFit="1" customWidth="1"/>
    <col min="2323" max="2323" width="0" style="37" hidden="1" customWidth="1"/>
    <col min="2324" max="2324" width="4.5703125" style="37" customWidth="1"/>
    <col min="2325" max="2325" width="0" style="37" hidden="1" customWidth="1"/>
    <col min="2326" max="2326" width="5.140625" style="37" customWidth="1"/>
    <col min="2327" max="2334" width="0" style="37" hidden="1" customWidth="1"/>
    <col min="2335" max="2335" width="8.28515625" style="37" customWidth="1"/>
    <col min="2336" max="2337" width="6.5703125" style="37" customWidth="1"/>
    <col min="2338" max="2338" width="11" style="37" customWidth="1"/>
    <col min="2339" max="2339" width="11.85546875" style="37" customWidth="1"/>
    <col min="2340" max="2340" width="0" style="37" hidden="1" customWidth="1"/>
    <col min="2341" max="2341" width="3" style="37" customWidth="1"/>
    <col min="2342" max="2342" width="4.85546875" style="37" customWidth="1"/>
    <col min="2343" max="2343" width="4.7109375" style="37" customWidth="1"/>
    <col min="2344" max="2344" width="10.7109375" style="37" customWidth="1"/>
    <col min="2345" max="2345" width="0" style="37" hidden="1" customWidth="1"/>
    <col min="2346" max="2346" width="7.42578125" style="37" customWidth="1"/>
    <col min="2347" max="2349" width="0" style="37" hidden="1" customWidth="1"/>
    <col min="2350" max="2560" width="9.140625" style="37"/>
    <col min="2561" max="2561" width="4.28515625" style="37" customWidth="1"/>
    <col min="2562" max="2562" width="0" style="37" hidden="1" customWidth="1"/>
    <col min="2563" max="2563" width="3.7109375" style="37" customWidth="1"/>
    <col min="2564" max="2564" width="4.42578125" style="37" customWidth="1"/>
    <col min="2565" max="2565" width="29.140625" style="37" customWidth="1"/>
    <col min="2566" max="2569" width="0" style="37" hidden="1" customWidth="1"/>
    <col min="2570" max="2570" width="25" style="37" customWidth="1"/>
    <col min="2571" max="2571" width="5.140625" style="37" customWidth="1"/>
    <col min="2572" max="2572" width="5.7109375" style="37" customWidth="1"/>
    <col min="2573" max="2573" width="5.85546875" style="37" customWidth="1"/>
    <col min="2574" max="2574" width="3.42578125" style="37" customWidth="1"/>
    <col min="2575" max="2577" width="0" style="37" hidden="1" customWidth="1"/>
    <col min="2578" max="2578" width="5.140625" style="37" bestFit="1" customWidth="1"/>
    <col min="2579" max="2579" width="0" style="37" hidden="1" customWidth="1"/>
    <col min="2580" max="2580" width="4.5703125" style="37" customWidth="1"/>
    <col min="2581" max="2581" width="0" style="37" hidden="1" customWidth="1"/>
    <col min="2582" max="2582" width="5.140625" style="37" customWidth="1"/>
    <col min="2583" max="2590" width="0" style="37" hidden="1" customWidth="1"/>
    <col min="2591" max="2591" width="8.28515625" style="37" customWidth="1"/>
    <col min="2592" max="2593" width="6.5703125" style="37" customWidth="1"/>
    <col min="2594" max="2594" width="11" style="37" customWidth="1"/>
    <col min="2595" max="2595" width="11.85546875" style="37" customWidth="1"/>
    <col min="2596" max="2596" width="0" style="37" hidden="1" customWidth="1"/>
    <col min="2597" max="2597" width="3" style="37" customWidth="1"/>
    <col min="2598" max="2598" width="4.85546875" style="37" customWidth="1"/>
    <col min="2599" max="2599" width="4.7109375" style="37" customWidth="1"/>
    <col min="2600" max="2600" width="10.7109375" style="37" customWidth="1"/>
    <col min="2601" max="2601" width="0" style="37" hidden="1" customWidth="1"/>
    <col min="2602" max="2602" width="7.42578125" style="37" customWidth="1"/>
    <col min="2603" max="2605" width="0" style="37" hidden="1" customWidth="1"/>
    <col min="2606" max="2816" width="9.140625" style="37"/>
    <col min="2817" max="2817" width="4.28515625" style="37" customWidth="1"/>
    <col min="2818" max="2818" width="0" style="37" hidden="1" customWidth="1"/>
    <col min="2819" max="2819" width="3.7109375" style="37" customWidth="1"/>
    <col min="2820" max="2820" width="4.42578125" style="37" customWidth="1"/>
    <col min="2821" max="2821" width="29.140625" style="37" customWidth="1"/>
    <col min="2822" max="2825" width="0" style="37" hidden="1" customWidth="1"/>
    <col min="2826" max="2826" width="25" style="37" customWidth="1"/>
    <col min="2827" max="2827" width="5.140625" style="37" customWidth="1"/>
    <col min="2828" max="2828" width="5.7109375" style="37" customWidth="1"/>
    <col min="2829" max="2829" width="5.85546875" style="37" customWidth="1"/>
    <col min="2830" max="2830" width="3.42578125" style="37" customWidth="1"/>
    <col min="2831" max="2833" width="0" style="37" hidden="1" customWidth="1"/>
    <col min="2834" max="2834" width="5.140625" style="37" bestFit="1" customWidth="1"/>
    <col min="2835" max="2835" width="0" style="37" hidden="1" customWidth="1"/>
    <col min="2836" max="2836" width="4.5703125" style="37" customWidth="1"/>
    <col min="2837" max="2837" width="0" style="37" hidden="1" customWidth="1"/>
    <col min="2838" max="2838" width="5.140625" style="37" customWidth="1"/>
    <col min="2839" max="2846" width="0" style="37" hidden="1" customWidth="1"/>
    <col min="2847" max="2847" width="8.28515625" style="37" customWidth="1"/>
    <col min="2848" max="2849" width="6.5703125" style="37" customWidth="1"/>
    <col min="2850" max="2850" width="11" style="37" customWidth="1"/>
    <col min="2851" max="2851" width="11.85546875" style="37" customWidth="1"/>
    <col min="2852" max="2852" width="0" style="37" hidden="1" customWidth="1"/>
    <col min="2853" max="2853" width="3" style="37" customWidth="1"/>
    <col min="2854" max="2854" width="4.85546875" style="37" customWidth="1"/>
    <col min="2855" max="2855" width="4.7109375" style="37" customWidth="1"/>
    <col min="2856" max="2856" width="10.7109375" style="37" customWidth="1"/>
    <col min="2857" max="2857" width="0" style="37" hidden="1" customWidth="1"/>
    <col min="2858" max="2858" width="7.42578125" style="37" customWidth="1"/>
    <col min="2859" max="2861" width="0" style="37" hidden="1" customWidth="1"/>
    <col min="2862" max="3072" width="9.140625" style="37"/>
    <col min="3073" max="3073" width="4.28515625" style="37" customWidth="1"/>
    <col min="3074" max="3074" width="0" style="37" hidden="1" customWidth="1"/>
    <col min="3075" max="3075" width="3.7109375" style="37" customWidth="1"/>
    <col min="3076" max="3076" width="4.42578125" style="37" customWidth="1"/>
    <col min="3077" max="3077" width="29.140625" style="37" customWidth="1"/>
    <col min="3078" max="3081" width="0" style="37" hidden="1" customWidth="1"/>
    <col min="3082" max="3082" width="25" style="37" customWidth="1"/>
    <col min="3083" max="3083" width="5.140625" style="37" customWidth="1"/>
    <col min="3084" max="3084" width="5.7109375" style="37" customWidth="1"/>
    <col min="3085" max="3085" width="5.85546875" style="37" customWidth="1"/>
    <col min="3086" max="3086" width="3.42578125" style="37" customWidth="1"/>
    <col min="3087" max="3089" width="0" style="37" hidden="1" customWidth="1"/>
    <col min="3090" max="3090" width="5.140625" style="37" bestFit="1" customWidth="1"/>
    <col min="3091" max="3091" width="0" style="37" hidden="1" customWidth="1"/>
    <col min="3092" max="3092" width="4.5703125" style="37" customWidth="1"/>
    <col min="3093" max="3093" width="0" style="37" hidden="1" customWidth="1"/>
    <col min="3094" max="3094" width="5.140625" style="37" customWidth="1"/>
    <col min="3095" max="3102" width="0" style="37" hidden="1" customWidth="1"/>
    <col min="3103" max="3103" width="8.28515625" style="37" customWidth="1"/>
    <col min="3104" max="3105" width="6.5703125" style="37" customWidth="1"/>
    <col min="3106" max="3106" width="11" style="37" customWidth="1"/>
    <col min="3107" max="3107" width="11.85546875" style="37" customWidth="1"/>
    <col min="3108" max="3108" width="0" style="37" hidden="1" customWidth="1"/>
    <col min="3109" max="3109" width="3" style="37" customWidth="1"/>
    <col min="3110" max="3110" width="4.85546875" style="37" customWidth="1"/>
    <col min="3111" max="3111" width="4.7109375" style="37" customWidth="1"/>
    <col min="3112" max="3112" width="10.7109375" style="37" customWidth="1"/>
    <col min="3113" max="3113" width="0" style="37" hidden="1" customWidth="1"/>
    <col min="3114" max="3114" width="7.42578125" style="37" customWidth="1"/>
    <col min="3115" max="3117" width="0" style="37" hidden="1" customWidth="1"/>
    <col min="3118" max="3328" width="9.140625" style="37"/>
    <col min="3329" max="3329" width="4.28515625" style="37" customWidth="1"/>
    <col min="3330" max="3330" width="0" style="37" hidden="1" customWidth="1"/>
    <col min="3331" max="3331" width="3.7109375" style="37" customWidth="1"/>
    <col min="3332" max="3332" width="4.42578125" style="37" customWidth="1"/>
    <col min="3333" max="3333" width="29.140625" style="37" customWidth="1"/>
    <col min="3334" max="3337" width="0" style="37" hidden="1" customWidth="1"/>
    <col min="3338" max="3338" width="25" style="37" customWidth="1"/>
    <col min="3339" max="3339" width="5.140625" style="37" customWidth="1"/>
    <col min="3340" max="3340" width="5.7109375" style="37" customWidth="1"/>
    <col min="3341" max="3341" width="5.85546875" style="37" customWidth="1"/>
    <col min="3342" max="3342" width="3.42578125" style="37" customWidth="1"/>
    <col min="3343" max="3345" width="0" style="37" hidden="1" customWidth="1"/>
    <col min="3346" max="3346" width="5.140625" style="37" bestFit="1" customWidth="1"/>
    <col min="3347" max="3347" width="0" style="37" hidden="1" customWidth="1"/>
    <col min="3348" max="3348" width="4.5703125" style="37" customWidth="1"/>
    <col min="3349" max="3349" width="0" style="37" hidden="1" customWidth="1"/>
    <col min="3350" max="3350" width="5.140625" style="37" customWidth="1"/>
    <col min="3351" max="3358" width="0" style="37" hidden="1" customWidth="1"/>
    <col min="3359" max="3359" width="8.28515625" style="37" customWidth="1"/>
    <col min="3360" max="3361" width="6.5703125" style="37" customWidth="1"/>
    <col min="3362" max="3362" width="11" style="37" customWidth="1"/>
    <col min="3363" max="3363" width="11.85546875" style="37" customWidth="1"/>
    <col min="3364" max="3364" width="0" style="37" hidden="1" customWidth="1"/>
    <col min="3365" max="3365" width="3" style="37" customWidth="1"/>
    <col min="3366" max="3366" width="4.85546875" style="37" customWidth="1"/>
    <col min="3367" max="3367" width="4.7109375" style="37" customWidth="1"/>
    <col min="3368" max="3368" width="10.7109375" style="37" customWidth="1"/>
    <col min="3369" max="3369" width="0" style="37" hidden="1" customWidth="1"/>
    <col min="3370" max="3370" width="7.42578125" style="37" customWidth="1"/>
    <col min="3371" max="3373" width="0" style="37" hidden="1" customWidth="1"/>
    <col min="3374" max="3584" width="9.140625" style="37"/>
    <col min="3585" max="3585" width="4.28515625" style="37" customWidth="1"/>
    <col min="3586" max="3586" width="0" style="37" hidden="1" customWidth="1"/>
    <col min="3587" max="3587" width="3.7109375" style="37" customWidth="1"/>
    <col min="3588" max="3588" width="4.42578125" style="37" customWidth="1"/>
    <col min="3589" max="3589" width="29.140625" style="37" customWidth="1"/>
    <col min="3590" max="3593" width="0" style="37" hidden="1" customWidth="1"/>
    <col min="3594" max="3594" width="25" style="37" customWidth="1"/>
    <col min="3595" max="3595" width="5.140625" style="37" customWidth="1"/>
    <col min="3596" max="3596" width="5.7109375" style="37" customWidth="1"/>
    <col min="3597" max="3597" width="5.85546875" style="37" customWidth="1"/>
    <col min="3598" max="3598" width="3.42578125" style="37" customWidth="1"/>
    <col min="3599" max="3601" width="0" style="37" hidden="1" customWidth="1"/>
    <col min="3602" max="3602" width="5.140625" style="37" bestFit="1" customWidth="1"/>
    <col min="3603" max="3603" width="0" style="37" hidden="1" customWidth="1"/>
    <col min="3604" max="3604" width="4.5703125" style="37" customWidth="1"/>
    <col min="3605" max="3605" width="0" style="37" hidden="1" customWidth="1"/>
    <col min="3606" max="3606" width="5.140625" style="37" customWidth="1"/>
    <col min="3607" max="3614" width="0" style="37" hidden="1" customWidth="1"/>
    <col min="3615" max="3615" width="8.28515625" style="37" customWidth="1"/>
    <col min="3616" max="3617" width="6.5703125" style="37" customWidth="1"/>
    <col min="3618" max="3618" width="11" style="37" customWidth="1"/>
    <col min="3619" max="3619" width="11.85546875" style="37" customWidth="1"/>
    <col min="3620" max="3620" width="0" style="37" hidden="1" customWidth="1"/>
    <col min="3621" max="3621" width="3" style="37" customWidth="1"/>
    <col min="3622" max="3622" width="4.85546875" style="37" customWidth="1"/>
    <col min="3623" max="3623" width="4.7109375" style="37" customWidth="1"/>
    <col min="3624" max="3624" width="10.7109375" style="37" customWidth="1"/>
    <col min="3625" max="3625" width="0" style="37" hidden="1" customWidth="1"/>
    <col min="3626" max="3626" width="7.42578125" style="37" customWidth="1"/>
    <col min="3627" max="3629" width="0" style="37" hidden="1" customWidth="1"/>
    <col min="3630" max="3840" width="9.140625" style="37"/>
    <col min="3841" max="3841" width="4.28515625" style="37" customWidth="1"/>
    <col min="3842" max="3842" width="0" style="37" hidden="1" customWidth="1"/>
    <col min="3843" max="3843" width="3.7109375" style="37" customWidth="1"/>
    <col min="3844" max="3844" width="4.42578125" style="37" customWidth="1"/>
    <col min="3845" max="3845" width="29.140625" style="37" customWidth="1"/>
    <col min="3846" max="3849" width="0" style="37" hidden="1" customWidth="1"/>
    <col min="3850" max="3850" width="25" style="37" customWidth="1"/>
    <col min="3851" max="3851" width="5.140625" style="37" customWidth="1"/>
    <col min="3852" max="3852" width="5.7109375" style="37" customWidth="1"/>
    <col min="3853" max="3853" width="5.85546875" style="37" customWidth="1"/>
    <col min="3854" max="3854" width="3.42578125" style="37" customWidth="1"/>
    <col min="3855" max="3857" width="0" style="37" hidden="1" customWidth="1"/>
    <col min="3858" max="3858" width="5.140625" style="37" bestFit="1" customWidth="1"/>
    <col min="3859" max="3859" width="0" style="37" hidden="1" customWidth="1"/>
    <col min="3860" max="3860" width="4.5703125" style="37" customWidth="1"/>
    <col min="3861" max="3861" width="0" style="37" hidden="1" customWidth="1"/>
    <col min="3862" max="3862" width="5.140625" style="37" customWidth="1"/>
    <col min="3863" max="3870" width="0" style="37" hidden="1" customWidth="1"/>
    <col min="3871" max="3871" width="8.28515625" style="37" customWidth="1"/>
    <col min="3872" max="3873" width="6.5703125" style="37" customWidth="1"/>
    <col min="3874" max="3874" width="11" style="37" customWidth="1"/>
    <col min="3875" max="3875" width="11.85546875" style="37" customWidth="1"/>
    <col min="3876" max="3876" width="0" style="37" hidden="1" customWidth="1"/>
    <col min="3877" max="3877" width="3" style="37" customWidth="1"/>
    <col min="3878" max="3878" width="4.85546875" style="37" customWidth="1"/>
    <col min="3879" max="3879" width="4.7109375" style="37" customWidth="1"/>
    <col min="3880" max="3880" width="10.7109375" style="37" customWidth="1"/>
    <col min="3881" max="3881" width="0" style="37" hidden="1" customWidth="1"/>
    <col min="3882" max="3882" width="7.42578125" style="37" customWidth="1"/>
    <col min="3883" max="3885" width="0" style="37" hidden="1" customWidth="1"/>
    <col min="3886" max="4096" width="9.140625" style="37"/>
    <col min="4097" max="4097" width="4.28515625" style="37" customWidth="1"/>
    <col min="4098" max="4098" width="0" style="37" hidden="1" customWidth="1"/>
    <col min="4099" max="4099" width="3.7109375" style="37" customWidth="1"/>
    <col min="4100" max="4100" width="4.42578125" style="37" customWidth="1"/>
    <col min="4101" max="4101" width="29.140625" style="37" customWidth="1"/>
    <col min="4102" max="4105" width="0" style="37" hidden="1" customWidth="1"/>
    <col min="4106" max="4106" width="25" style="37" customWidth="1"/>
    <col min="4107" max="4107" width="5.140625" style="37" customWidth="1"/>
    <col min="4108" max="4108" width="5.7109375" style="37" customWidth="1"/>
    <col min="4109" max="4109" width="5.85546875" style="37" customWidth="1"/>
    <col min="4110" max="4110" width="3.42578125" style="37" customWidth="1"/>
    <col min="4111" max="4113" width="0" style="37" hidden="1" customWidth="1"/>
    <col min="4114" max="4114" width="5.140625" style="37" bestFit="1" customWidth="1"/>
    <col min="4115" max="4115" width="0" style="37" hidden="1" customWidth="1"/>
    <col min="4116" max="4116" width="4.5703125" style="37" customWidth="1"/>
    <col min="4117" max="4117" width="0" style="37" hidden="1" customWidth="1"/>
    <col min="4118" max="4118" width="5.140625" style="37" customWidth="1"/>
    <col min="4119" max="4126" width="0" style="37" hidden="1" customWidth="1"/>
    <col min="4127" max="4127" width="8.28515625" style="37" customWidth="1"/>
    <col min="4128" max="4129" width="6.5703125" style="37" customWidth="1"/>
    <col min="4130" max="4130" width="11" style="37" customWidth="1"/>
    <col min="4131" max="4131" width="11.85546875" style="37" customWidth="1"/>
    <col min="4132" max="4132" width="0" style="37" hidden="1" customWidth="1"/>
    <col min="4133" max="4133" width="3" style="37" customWidth="1"/>
    <col min="4134" max="4134" width="4.85546875" style="37" customWidth="1"/>
    <col min="4135" max="4135" width="4.7109375" style="37" customWidth="1"/>
    <col min="4136" max="4136" width="10.7109375" style="37" customWidth="1"/>
    <col min="4137" max="4137" width="0" style="37" hidden="1" customWidth="1"/>
    <col min="4138" max="4138" width="7.42578125" style="37" customWidth="1"/>
    <col min="4139" max="4141" width="0" style="37" hidden="1" customWidth="1"/>
    <col min="4142" max="4352" width="9.140625" style="37"/>
    <col min="4353" max="4353" width="4.28515625" style="37" customWidth="1"/>
    <col min="4354" max="4354" width="0" style="37" hidden="1" customWidth="1"/>
    <col min="4355" max="4355" width="3.7109375" style="37" customWidth="1"/>
    <col min="4356" max="4356" width="4.42578125" style="37" customWidth="1"/>
    <col min="4357" max="4357" width="29.140625" style="37" customWidth="1"/>
    <col min="4358" max="4361" width="0" style="37" hidden="1" customWidth="1"/>
    <col min="4362" max="4362" width="25" style="37" customWidth="1"/>
    <col min="4363" max="4363" width="5.140625" style="37" customWidth="1"/>
    <col min="4364" max="4364" width="5.7109375" style="37" customWidth="1"/>
    <col min="4365" max="4365" width="5.85546875" style="37" customWidth="1"/>
    <col min="4366" max="4366" width="3.42578125" style="37" customWidth="1"/>
    <col min="4367" max="4369" width="0" style="37" hidden="1" customWidth="1"/>
    <col min="4370" max="4370" width="5.140625" style="37" bestFit="1" customWidth="1"/>
    <col min="4371" max="4371" width="0" style="37" hidden="1" customWidth="1"/>
    <col min="4372" max="4372" width="4.5703125" style="37" customWidth="1"/>
    <col min="4373" max="4373" width="0" style="37" hidden="1" customWidth="1"/>
    <col min="4374" max="4374" width="5.140625" style="37" customWidth="1"/>
    <col min="4375" max="4382" width="0" style="37" hidden="1" customWidth="1"/>
    <col min="4383" max="4383" width="8.28515625" style="37" customWidth="1"/>
    <col min="4384" max="4385" width="6.5703125" style="37" customWidth="1"/>
    <col min="4386" max="4386" width="11" style="37" customWidth="1"/>
    <col min="4387" max="4387" width="11.85546875" style="37" customWidth="1"/>
    <col min="4388" max="4388" width="0" style="37" hidden="1" customWidth="1"/>
    <col min="4389" max="4389" width="3" style="37" customWidth="1"/>
    <col min="4390" max="4390" width="4.85546875" style="37" customWidth="1"/>
    <col min="4391" max="4391" width="4.7109375" style="37" customWidth="1"/>
    <col min="4392" max="4392" width="10.7109375" style="37" customWidth="1"/>
    <col min="4393" max="4393" width="0" style="37" hidden="1" customWidth="1"/>
    <col min="4394" max="4394" width="7.42578125" style="37" customWidth="1"/>
    <col min="4395" max="4397" width="0" style="37" hidden="1" customWidth="1"/>
    <col min="4398" max="4608" width="9.140625" style="37"/>
    <col min="4609" max="4609" width="4.28515625" style="37" customWidth="1"/>
    <col min="4610" max="4610" width="0" style="37" hidden="1" customWidth="1"/>
    <col min="4611" max="4611" width="3.7109375" style="37" customWidth="1"/>
    <col min="4612" max="4612" width="4.42578125" style="37" customWidth="1"/>
    <col min="4613" max="4613" width="29.140625" style="37" customWidth="1"/>
    <col min="4614" max="4617" width="0" style="37" hidden="1" customWidth="1"/>
    <col min="4618" max="4618" width="25" style="37" customWidth="1"/>
    <col min="4619" max="4619" width="5.140625" style="37" customWidth="1"/>
    <col min="4620" max="4620" width="5.7109375" style="37" customWidth="1"/>
    <col min="4621" max="4621" width="5.85546875" style="37" customWidth="1"/>
    <col min="4622" max="4622" width="3.42578125" style="37" customWidth="1"/>
    <col min="4623" max="4625" width="0" style="37" hidden="1" customWidth="1"/>
    <col min="4626" max="4626" width="5.140625" style="37" bestFit="1" customWidth="1"/>
    <col min="4627" max="4627" width="0" style="37" hidden="1" customWidth="1"/>
    <col min="4628" max="4628" width="4.5703125" style="37" customWidth="1"/>
    <col min="4629" max="4629" width="0" style="37" hidden="1" customWidth="1"/>
    <col min="4630" max="4630" width="5.140625" style="37" customWidth="1"/>
    <col min="4631" max="4638" width="0" style="37" hidden="1" customWidth="1"/>
    <col min="4639" max="4639" width="8.28515625" style="37" customWidth="1"/>
    <col min="4640" max="4641" width="6.5703125" style="37" customWidth="1"/>
    <col min="4642" max="4642" width="11" style="37" customWidth="1"/>
    <col min="4643" max="4643" width="11.85546875" style="37" customWidth="1"/>
    <col min="4644" max="4644" width="0" style="37" hidden="1" customWidth="1"/>
    <col min="4645" max="4645" width="3" style="37" customWidth="1"/>
    <col min="4646" max="4646" width="4.85546875" style="37" customWidth="1"/>
    <col min="4647" max="4647" width="4.7109375" style="37" customWidth="1"/>
    <col min="4648" max="4648" width="10.7109375" style="37" customWidth="1"/>
    <col min="4649" max="4649" width="0" style="37" hidden="1" customWidth="1"/>
    <col min="4650" max="4650" width="7.42578125" style="37" customWidth="1"/>
    <col min="4651" max="4653" width="0" style="37" hidden="1" customWidth="1"/>
    <col min="4654" max="4864" width="9.140625" style="37"/>
    <col min="4865" max="4865" width="4.28515625" style="37" customWidth="1"/>
    <col min="4866" max="4866" width="0" style="37" hidden="1" customWidth="1"/>
    <col min="4867" max="4867" width="3.7109375" style="37" customWidth="1"/>
    <col min="4868" max="4868" width="4.42578125" style="37" customWidth="1"/>
    <col min="4869" max="4869" width="29.140625" style="37" customWidth="1"/>
    <col min="4870" max="4873" width="0" style="37" hidden="1" customWidth="1"/>
    <col min="4874" max="4874" width="25" style="37" customWidth="1"/>
    <col min="4875" max="4875" width="5.140625" style="37" customWidth="1"/>
    <col min="4876" max="4876" width="5.7109375" style="37" customWidth="1"/>
    <col min="4877" max="4877" width="5.85546875" style="37" customWidth="1"/>
    <col min="4878" max="4878" width="3.42578125" style="37" customWidth="1"/>
    <col min="4879" max="4881" width="0" style="37" hidden="1" customWidth="1"/>
    <col min="4882" max="4882" width="5.140625" style="37" bestFit="1" customWidth="1"/>
    <col min="4883" max="4883" width="0" style="37" hidden="1" customWidth="1"/>
    <col min="4884" max="4884" width="4.5703125" style="37" customWidth="1"/>
    <col min="4885" max="4885" width="0" style="37" hidden="1" customWidth="1"/>
    <col min="4886" max="4886" width="5.140625" style="37" customWidth="1"/>
    <col min="4887" max="4894" width="0" style="37" hidden="1" customWidth="1"/>
    <col min="4895" max="4895" width="8.28515625" style="37" customWidth="1"/>
    <col min="4896" max="4897" width="6.5703125" style="37" customWidth="1"/>
    <col min="4898" max="4898" width="11" style="37" customWidth="1"/>
    <col min="4899" max="4899" width="11.85546875" style="37" customWidth="1"/>
    <col min="4900" max="4900" width="0" style="37" hidden="1" customWidth="1"/>
    <col min="4901" max="4901" width="3" style="37" customWidth="1"/>
    <col min="4902" max="4902" width="4.85546875" style="37" customWidth="1"/>
    <col min="4903" max="4903" width="4.7109375" style="37" customWidth="1"/>
    <col min="4904" max="4904" width="10.7109375" style="37" customWidth="1"/>
    <col min="4905" max="4905" width="0" style="37" hidden="1" customWidth="1"/>
    <col min="4906" max="4906" width="7.42578125" style="37" customWidth="1"/>
    <col min="4907" max="4909" width="0" style="37" hidden="1" customWidth="1"/>
    <col min="4910" max="5120" width="9.140625" style="37"/>
    <col min="5121" max="5121" width="4.28515625" style="37" customWidth="1"/>
    <col min="5122" max="5122" width="0" style="37" hidden="1" customWidth="1"/>
    <col min="5123" max="5123" width="3.7109375" style="37" customWidth="1"/>
    <col min="5124" max="5124" width="4.42578125" style="37" customWidth="1"/>
    <col min="5125" max="5125" width="29.140625" style="37" customWidth="1"/>
    <col min="5126" max="5129" width="0" style="37" hidden="1" customWidth="1"/>
    <col min="5130" max="5130" width="25" style="37" customWidth="1"/>
    <col min="5131" max="5131" width="5.140625" style="37" customWidth="1"/>
    <col min="5132" max="5132" width="5.7109375" style="37" customWidth="1"/>
    <col min="5133" max="5133" width="5.85546875" style="37" customWidth="1"/>
    <col min="5134" max="5134" width="3.42578125" style="37" customWidth="1"/>
    <col min="5135" max="5137" width="0" style="37" hidden="1" customWidth="1"/>
    <col min="5138" max="5138" width="5.140625" style="37" bestFit="1" customWidth="1"/>
    <col min="5139" max="5139" width="0" style="37" hidden="1" customWidth="1"/>
    <col min="5140" max="5140" width="4.5703125" style="37" customWidth="1"/>
    <col min="5141" max="5141" width="0" style="37" hidden="1" customWidth="1"/>
    <col min="5142" max="5142" width="5.140625" style="37" customWidth="1"/>
    <col min="5143" max="5150" width="0" style="37" hidden="1" customWidth="1"/>
    <col min="5151" max="5151" width="8.28515625" style="37" customWidth="1"/>
    <col min="5152" max="5153" width="6.5703125" style="37" customWidth="1"/>
    <col min="5154" max="5154" width="11" style="37" customWidth="1"/>
    <col min="5155" max="5155" width="11.85546875" style="37" customWidth="1"/>
    <col min="5156" max="5156" width="0" style="37" hidden="1" customWidth="1"/>
    <col min="5157" max="5157" width="3" style="37" customWidth="1"/>
    <col min="5158" max="5158" width="4.85546875" style="37" customWidth="1"/>
    <col min="5159" max="5159" width="4.7109375" style="37" customWidth="1"/>
    <col min="5160" max="5160" width="10.7109375" style="37" customWidth="1"/>
    <col min="5161" max="5161" width="0" style="37" hidden="1" customWidth="1"/>
    <col min="5162" max="5162" width="7.42578125" style="37" customWidth="1"/>
    <col min="5163" max="5165" width="0" style="37" hidden="1" customWidth="1"/>
    <col min="5166" max="5376" width="9.140625" style="37"/>
    <col min="5377" max="5377" width="4.28515625" style="37" customWidth="1"/>
    <col min="5378" max="5378" width="0" style="37" hidden="1" customWidth="1"/>
    <col min="5379" max="5379" width="3.7109375" style="37" customWidth="1"/>
    <col min="5380" max="5380" width="4.42578125" style="37" customWidth="1"/>
    <col min="5381" max="5381" width="29.140625" style="37" customWidth="1"/>
    <col min="5382" max="5385" width="0" style="37" hidden="1" customWidth="1"/>
    <col min="5386" max="5386" width="25" style="37" customWidth="1"/>
    <col min="5387" max="5387" width="5.140625" style="37" customWidth="1"/>
    <col min="5388" max="5388" width="5.7109375" style="37" customWidth="1"/>
    <col min="5389" max="5389" width="5.85546875" style="37" customWidth="1"/>
    <col min="5390" max="5390" width="3.42578125" style="37" customWidth="1"/>
    <col min="5391" max="5393" width="0" style="37" hidden="1" customWidth="1"/>
    <col min="5394" max="5394" width="5.140625" style="37" bestFit="1" customWidth="1"/>
    <col min="5395" max="5395" width="0" style="37" hidden="1" customWidth="1"/>
    <col min="5396" max="5396" width="4.5703125" style="37" customWidth="1"/>
    <col min="5397" max="5397" width="0" style="37" hidden="1" customWidth="1"/>
    <col min="5398" max="5398" width="5.140625" style="37" customWidth="1"/>
    <col min="5399" max="5406" width="0" style="37" hidden="1" customWidth="1"/>
    <col min="5407" max="5407" width="8.28515625" style="37" customWidth="1"/>
    <col min="5408" max="5409" width="6.5703125" style="37" customWidth="1"/>
    <col min="5410" max="5410" width="11" style="37" customWidth="1"/>
    <col min="5411" max="5411" width="11.85546875" style="37" customWidth="1"/>
    <col min="5412" max="5412" width="0" style="37" hidden="1" customWidth="1"/>
    <col min="5413" max="5413" width="3" style="37" customWidth="1"/>
    <col min="5414" max="5414" width="4.85546875" style="37" customWidth="1"/>
    <col min="5415" max="5415" width="4.7109375" style="37" customWidth="1"/>
    <col min="5416" max="5416" width="10.7109375" style="37" customWidth="1"/>
    <col min="5417" max="5417" width="0" style="37" hidden="1" customWidth="1"/>
    <col min="5418" max="5418" width="7.42578125" style="37" customWidth="1"/>
    <col min="5419" max="5421" width="0" style="37" hidden="1" customWidth="1"/>
    <col min="5422" max="5632" width="9.140625" style="37"/>
    <col min="5633" max="5633" width="4.28515625" style="37" customWidth="1"/>
    <col min="5634" max="5634" width="0" style="37" hidden="1" customWidth="1"/>
    <col min="5635" max="5635" width="3.7109375" style="37" customWidth="1"/>
    <col min="5636" max="5636" width="4.42578125" style="37" customWidth="1"/>
    <col min="5637" max="5637" width="29.140625" style="37" customWidth="1"/>
    <col min="5638" max="5641" width="0" style="37" hidden="1" customWidth="1"/>
    <col min="5642" max="5642" width="25" style="37" customWidth="1"/>
    <col min="5643" max="5643" width="5.140625" style="37" customWidth="1"/>
    <col min="5644" max="5644" width="5.7109375" style="37" customWidth="1"/>
    <col min="5645" max="5645" width="5.85546875" style="37" customWidth="1"/>
    <col min="5646" max="5646" width="3.42578125" style="37" customWidth="1"/>
    <col min="5647" max="5649" width="0" style="37" hidden="1" customWidth="1"/>
    <col min="5650" max="5650" width="5.140625" style="37" bestFit="1" customWidth="1"/>
    <col min="5651" max="5651" width="0" style="37" hidden="1" customWidth="1"/>
    <col min="5652" max="5652" width="4.5703125" style="37" customWidth="1"/>
    <col min="5653" max="5653" width="0" style="37" hidden="1" customWidth="1"/>
    <col min="5654" max="5654" width="5.140625" style="37" customWidth="1"/>
    <col min="5655" max="5662" width="0" style="37" hidden="1" customWidth="1"/>
    <col min="5663" max="5663" width="8.28515625" style="37" customWidth="1"/>
    <col min="5664" max="5665" width="6.5703125" style="37" customWidth="1"/>
    <col min="5666" max="5666" width="11" style="37" customWidth="1"/>
    <col min="5667" max="5667" width="11.85546875" style="37" customWidth="1"/>
    <col min="5668" max="5668" width="0" style="37" hidden="1" customWidth="1"/>
    <col min="5669" max="5669" width="3" style="37" customWidth="1"/>
    <col min="5670" max="5670" width="4.85546875" style="37" customWidth="1"/>
    <col min="5671" max="5671" width="4.7109375" style="37" customWidth="1"/>
    <col min="5672" max="5672" width="10.7109375" style="37" customWidth="1"/>
    <col min="5673" max="5673" width="0" style="37" hidden="1" customWidth="1"/>
    <col min="5674" max="5674" width="7.42578125" style="37" customWidth="1"/>
    <col min="5675" max="5677" width="0" style="37" hidden="1" customWidth="1"/>
    <col min="5678" max="5888" width="9.140625" style="37"/>
    <col min="5889" max="5889" width="4.28515625" style="37" customWidth="1"/>
    <col min="5890" max="5890" width="0" style="37" hidden="1" customWidth="1"/>
    <col min="5891" max="5891" width="3.7109375" style="37" customWidth="1"/>
    <col min="5892" max="5892" width="4.42578125" style="37" customWidth="1"/>
    <col min="5893" max="5893" width="29.140625" style="37" customWidth="1"/>
    <col min="5894" max="5897" width="0" style="37" hidden="1" customWidth="1"/>
    <col min="5898" max="5898" width="25" style="37" customWidth="1"/>
    <col min="5899" max="5899" width="5.140625" style="37" customWidth="1"/>
    <col min="5900" max="5900" width="5.7109375" style="37" customWidth="1"/>
    <col min="5901" max="5901" width="5.85546875" style="37" customWidth="1"/>
    <col min="5902" max="5902" width="3.42578125" style="37" customWidth="1"/>
    <col min="5903" max="5905" width="0" style="37" hidden="1" customWidth="1"/>
    <col min="5906" max="5906" width="5.140625" style="37" bestFit="1" customWidth="1"/>
    <col min="5907" max="5907" width="0" style="37" hidden="1" customWidth="1"/>
    <col min="5908" max="5908" width="4.5703125" style="37" customWidth="1"/>
    <col min="5909" max="5909" width="0" style="37" hidden="1" customWidth="1"/>
    <col min="5910" max="5910" width="5.140625" style="37" customWidth="1"/>
    <col min="5911" max="5918" width="0" style="37" hidden="1" customWidth="1"/>
    <col min="5919" max="5919" width="8.28515625" style="37" customWidth="1"/>
    <col min="5920" max="5921" width="6.5703125" style="37" customWidth="1"/>
    <col min="5922" max="5922" width="11" style="37" customWidth="1"/>
    <col min="5923" max="5923" width="11.85546875" style="37" customWidth="1"/>
    <col min="5924" max="5924" width="0" style="37" hidden="1" customWidth="1"/>
    <col min="5925" max="5925" width="3" style="37" customWidth="1"/>
    <col min="5926" max="5926" width="4.85546875" style="37" customWidth="1"/>
    <col min="5927" max="5927" width="4.7109375" style="37" customWidth="1"/>
    <col min="5928" max="5928" width="10.7109375" style="37" customWidth="1"/>
    <col min="5929" max="5929" width="0" style="37" hidden="1" customWidth="1"/>
    <col min="5930" max="5930" width="7.42578125" style="37" customWidth="1"/>
    <col min="5931" max="5933" width="0" style="37" hidden="1" customWidth="1"/>
    <col min="5934" max="6144" width="9.140625" style="37"/>
    <col min="6145" max="6145" width="4.28515625" style="37" customWidth="1"/>
    <col min="6146" max="6146" width="0" style="37" hidden="1" customWidth="1"/>
    <col min="6147" max="6147" width="3.7109375" style="37" customWidth="1"/>
    <col min="6148" max="6148" width="4.42578125" style="37" customWidth="1"/>
    <col min="6149" max="6149" width="29.140625" style="37" customWidth="1"/>
    <col min="6150" max="6153" width="0" style="37" hidden="1" customWidth="1"/>
    <col min="6154" max="6154" width="25" style="37" customWidth="1"/>
    <col min="6155" max="6155" width="5.140625" style="37" customWidth="1"/>
    <col min="6156" max="6156" width="5.7109375" style="37" customWidth="1"/>
    <col min="6157" max="6157" width="5.85546875" style="37" customWidth="1"/>
    <col min="6158" max="6158" width="3.42578125" style="37" customWidth="1"/>
    <col min="6159" max="6161" width="0" style="37" hidden="1" customWidth="1"/>
    <col min="6162" max="6162" width="5.140625" style="37" bestFit="1" customWidth="1"/>
    <col min="6163" max="6163" width="0" style="37" hidden="1" customWidth="1"/>
    <col min="6164" max="6164" width="4.5703125" style="37" customWidth="1"/>
    <col min="6165" max="6165" width="0" style="37" hidden="1" customWidth="1"/>
    <col min="6166" max="6166" width="5.140625" style="37" customWidth="1"/>
    <col min="6167" max="6174" width="0" style="37" hidden="1" customWidth="1"/>
    <col min="6175" max="6175" width="8.28515625" style="37" customWidth="1"/>
    <col min="6176" max="6177" width="6.5703125" style="37" customWidth="1"/>
    <col min="6178" max="6178" width="11" style="37" customWidth="1"/>
    <col min="6179" max="6179" width="11.85546875" style="37" customWidth="1"/>
    <col min="6180" max="6180" width="0" style="37" hidden="1" customWidth="1"/>
    <col min="6181" max="6181" width="3" style="37" customWidth="1"/>
    <col min="6182" max="6182" width="4.85546875" style="37" customWidth="1"/>
    <col min="6183" max="6183" width="4.7109375" style="37" customWidth="1"/>
    <col min="6184" max="6184" width="10.7109375" style="37" customWidth="1"/>
    <col min="6185" max="6185" width="0" style="37" hidden="1" customWidth="1"/>
    <col min="6186" max="6186" width="7.42578125" style="37" customWidth="1"/>
    <col min="6187" max="6189" width="0" style="37" hidden="1" customWidth="1"/>
    <col min="6190" max="6400" width="9.140625" style="37"/>
    <col min="6401" max="6401" width="4.28515625" style="37" customWidth="1"/>
    <col min="6402" max="6402" width="0" style="37" hidden="1" customWidth="1"/>
    <col min="6403" max="6403" width="3.7109375" style="37" customWidth="1"/>
    <col min="6404" max="6404" width="4.42578125" style="37" customWidth="1"/>
    <col min="6405" max="6405" width="29.140625" style="37" customWidth="1"/>
    <col min="6406" max="6409" width="0" style="37" hidden="1" customWidth="1"/>
    <col min="6410" max="6410" width="25" style="37" customWidth="1"/>
    <col min="6411" max="6411" width="5.140625" style="37" customWidth="1"/>
    <col min="6412" max="6412" width="5.7109375" style="37" customWidth="1"/>
    <col min="6413" max="6413" width="5.85546875" style="37" customWidth="1"/>
    <col min="6414" max="6414" width="3.42578125" style="37" customWidth="1"/>
    <col min="6415" max="6417" width="0" style="37" hidden="1" customWidth="1"/>
    <col min="6418" max="6418" width="5.140625" style="37" bestFit="1" customWidth="1"/>
    <col min="6419" max="6419" width="0" style="37" hidden="1" customWidth="1"/>
    <col min="6420" max="6420" width="4.5703125" style="37" customWidth="1"/>
    <col min="6421" max="6421" width="0" style="37" hidden="1" customWidth="1"/>
    <col min="6422" max="6422" width="5.140625" style="37" customWidth="1"/>
    <col min="6423" max="6430" width="0" style="37" hidden="1" customWidth="1"/>
    <col min="6431" max="6431" width="8.28515625" style="37" customWidth="1"/>
    <col min="6432" max="6433" width="6.5703125" style="37" customWidth="1"/>
    <col min="6434" max="6434" width="11" style="37" customWidth="1"/>
    <col min="6435" max="6435" width="11.85546875" style="37" customWidth="1"/>
    <col min="6436" max="6436" width="0" style="37" hidden="1" customWidth="1"/>
    <col min="6437" max="6437" width="3" style="37" customWidth="1"/>
    <col min="6438" max="6438" width="4.85546875" style="37" customWidth="1"/>
    <col min="6439" max="6439" width="4.7109375" style="37" customWidth="1"/>
    <col min="6440" max="6440" width="10.7109375" style="37" customWidth="1"/>
    <col min="6441" max="6441" width="0" style="37" hidden="1" customWidth="1"/>
    <col min="6442" max="6442" width="7.42578125" style="37" customWidth="1"/>
    <col min="6443" max="6445" width="0" style="37" hidden="1" customWidth="1"/>
    <col min="6446" max="6656" width="9.140625" style="37"/>
    <col min="6657" max="6657" width="4.28515625" style="37" customWidth="1"/>
    <col min="6658" max="6658" width="0" style="37" hidden="1" customWidth="1"/>
    <col min="6659" max="6659" width="3.7109375" style="37" customWidth="1"/>
    <col min="6660" max="6660" width="4.42578125" style="37" customWidth="1"/>
    <col min="6661" max="6661" width="29.140625" style="37" customWidth="1"/>
    <col min="6662" max="6665" width="0" style="37" hidden="1" customWidth="1"/>
    <col min="6666" max="6666" width="25" style="37" customWidth="1"/>
    <col min="6667" max="6667" width="5.140625" style="37" customWidth="1"/>
    <col min="6668" max="6668" width="5.7109375" style="37" customWidth="1"/>
    <col min="6669" max="6669" width="5.85546875" style="37" customWidth="1"/>
    <col min="6670" max="6670" width="3.42578125" style="37" customWidth="1"/>
    <col min="6671" max="6673" width="0" style="37" hidden="1" customWidth="1"/>
    <col min="6674" max="6674" width="5.140625" style="37" bestFit="1" customWidth="1"/>
    <col min="6675" max="6675" width="0" style="37" hidden="1" customWidth="1"/>
    <col min="6676" max="6676" width="4.5703125" style="37" customWidth="1"/>
    <col min="6677" max="6677" width="0" style="37" hidden="1" customWidth="1"/>
    <col min="6678" max="6678" width="5.140625" style="37" customWidth="1"/>
    <col min="6679" max="6686" width="0" style="37" hidden="1" customWidth="1"/>
    <col min="6687" max="6687" width="8.28515625" style="37" customWidth="1"/>
    <col min="6688" max="6689" width="6.5703125" style="37" customWidth="1"/>
    <col min="6690" max="6690" width="11" style="37" customWidth="1"/>
    <col min="6691" max="6691" width="11.85546875" style="37" customWidth="1"/>
    <col min="6692" max="6692" width="0" style="37" hidden="1" customWidth="1"/>
    <col min="6693" max="6693" width="3" style="37" customWidth="1"/>
    <col min="6694" max="6694" width="4.85546875" style="37" customWidth="1"/>
    <col min="6695" max="6695" width="4.7109375" style="37" customWidth="1"/>
    <col min="6696" max="6696" width="10.7109375" style="37" customWidth="1"/>
    <col min="6697" max="6697" width="0" style="37" hidden="1" customWidth="1"/>
    <col min="6698" max="6698" width="7.42578125" style="37" customWidth="1"/>
    <col min="6699" max="6701" width="0" style="37" hidden="1" customWidth="1"/>
    <col min="6702" max="6912" width="9.140625" style="37"/>
    <col min="6913" max="6913" width="4.28515625" style="37" customWidth="1"/>
    <col min="6914" max="6914" width="0" style="37" hidden="1" customWidth="1"/>
    <col min="6915" max="6915" width="3.7109375" style="37" customWidth="1"/>
    <col min="6916" max="6916" width="4.42578125" style="37" customWidth="1"/>
    <col min="6917" max="6917" width="29.140625" style="37" customWidth="1"/>
    <col min="6918" max="6921" width="0" style="37" hidden="1" customWidth="1"/>
    <col min="6922" max="6922" width="25" style="37" customWidth="1"/>
    <col min="6923" max="6923" width="5.140625" style="37" customWidth="1"/>
    <col min="6924" max="6924" width="5.7109375" style="37" customWidth="1"/>
    <col min="6925" max="6925" width="5.85546875" style="37" customWidth="1"/>
    <col min="6926" max="6926" width="3.42578125" style="37" customWidth="1"/>
    <col min="6927" max="6929" width="0" style="37" hidden="1" customWidth="1"/>
    <col min="6930" max="6930" width="5.140625" style="37" bestFit="1" customWidth="1"/>
    <col min="6931" max="6931" width="0" style="37" hidden="1" customWidth="1"/>
    <col min="6932" max="6932" width="4.5703125" style="37" customWidth="1"/>
    <col min="6933" max="6933" width="0" style="37" hidden="1" customWidth="1"/>
    <col min="6934" max="6934" width="5.140625" style="37" customWidth="1"/>
    <col min="6935" max="6942" width="0" style="37" hidden="1" customWidth="1"/>
    <col min="6943" max="6943" width="8.28515625" style="37" customWidth="1"/>
    <col min="6944" max="6945" width="6.5703125" style="37" customWidth="1"/>
    <col min="6946" max="6946" width="11" style="37" customWidth="1"/>
    <col min="6947" max="6947" width="11.85546875" style="37" customWidth="1"/>
    <col min="6948" max="6948" width="0" style="37" hidden="1" customWidth="1"/>
    <col min="6949" max="6949" width="3" style="37" customWidth="1"/>
    <col min="6950" max="6950" width="4.85546875" style="37" customWidth="1"/>
    <col min="6951" max="6951" width="4.7109375" style="37" customWidth="1"/>
    <col min="6952" max="6952" width="10.7109375" style="37" customWidth="1"/>
    <col min="6953" max="6953" width="0" style="37" hidden="1" customWidth="1"/>
    <col min="6954" max="6954" width="7.42578125" style="37" customWidth="1"/>
    <col min="6955" max="6957" width="0" style="37" hidden="1" customWidth="1"/>
    <col min="6958" max="7168" width="9.140625" style="37"/>
    <col min="7169" max="7169" width="4.28515625" style="37" customWidth="1"/>
    <col min="7170" max="7170" width="0" style="37" hidden="1" customWidth="1"/>
    <col min="7171" max="7171" width="3.7109375" style="37" customWidth="1"/>
    <col min="7172" max="7172" width="4.42578125" style="37" customWidth="1"/>
    <col min="7173" max="7173" width="29.140625" style="37" customWidth="1"/>
    <col min="7174" max="7177" width="0" style="37" hidden="1" customWidth="1"/>
    <col min="7178" max="7178" width="25" style="37" customWidth="1"/>
    <col min="7179" max="7179" width="5.140625" style="37" customWidth="1"/>
    <col min="7180" max="7180" width="5.7109375" style="37" customWidth="1"/>
    <col min="7181" max="7181" width="5.85546875" style="37" customWidth="1"/>
    <col min="7182" max="7182" width="3.42578125" style="37" customWidth="1"/>
    <col min="7183" max="7185" width="0" style="37" hidden="1" customWidth="1"/>
    <col min="7186" max="7186" width="5.140625" style="37" bestFit="1" customWidth="1"/>
    <col min="7187" max="7187" width="0" style="37" hidden="1" customWidth="1"/>
    <col min="7188" max="7188" width="4.5703125" style="37" customWidth="1"/>
    <col min="7189" max="7189" width="0" style="37" hidden="1" customWidth="1"/>
    <col min="7190" max="7190" width="5.140625" style="37" customWidth="1"/>
    <col min="7191" max="7198" width="0" style="37" hidden="1" customWidth="1"/>
    <col min="7199" max="7199" width="8.28515625" style="37" customWidth="1"/>
    <col min="7200" max="7201" width="6.5703125" style="37" customWidth="1"/>
    <col min="7202" max="7202" width="11" style="37" customWidth="1"/>
    <col min="7203" max="7203" width="11.85546875" style="37" customWidth="1"/>
    <col min="7204" max="7204" width="0" style="37" hidden="1" customWidth="1"/>
    <col min="7205" max="7205" width="3" style="37" customWidth="1"/>
    <col min="7206" max="7206" width="4.85546875" style="37" customWidth="1"/>
    <col min="7207" max="7207" width="4.7109375" style="37" customWidth="1"/>
    <col min="7208" max="7208" width="10.7109375" style="37" customWidth="1"/>
    <col min="7209" max="7209" width="0" style="37" hidden="1" customWidth="1"/>
    <col min="7210" max="7210" width="7.42578125" style="37" customWidth="1"/>
    <col min="7211" max="7213" width="0" style="37" hidden="1" customWidth="1"/>
    <col min="7214" max="7424" width="9.140625" style="37"/>
    <col min="7425" max="7425" width="4.28515625" style="37" customWidth="1"/>
    <col min="7426" max="7426" width="0" style="37" hidden="1" customWidth="1"/>
    <col min="7427" max="7427" width="3.7109375" style="37" customWidth="1"/>
    <col min="7428" max="7428" width="4.42578125" style="37" customWidth="1"/>
    <col min="7429" max="7429" width="29.140625" style="37" customWidth="1"/>
    <col min="7430" max="7433" width="0" style="37" hidden="1" customWidth="1"/>
    <col min="7434" max="7434" width="25" style="37" customWidth="1"/>
    <col min="7435" max="7435" width="5.140625" style="37" customWidth="1"/>
    <col min="7436" max="7436" width="5.7109375" style="37" customWidth="1"/>
    <col min="7437" max="7437" width="5.85546875" style="37" customWidth="1"/>
    <col min="7438" max="7438" width="3.42578125" style="37" customWidth="1"/>
    <col min="7439" max="7441" width="0" style="37" hidden="1" customWidth="1"/>
    <col min="7442" max="7442" width="5.140625" style="37" bestFit="1" customWidth="1"/>
    <col min="7443" max="7443" width="0" style="37" hidden="1" customWidth="1"/>
    <col min="7444" max="7444" width="4.5703125" style="37" customWidth="1"/>
    <col min="7445" max="7445" width="0" style="37" hidden="1" customWidth="1"/>
    <col min="7446" max="7446" width="5.140625" style="37" customWidth="1"/>
    <col min="7447" max="7454" width="0" style="37" hidden="1" customWidth="1"/>
    <col min="7455" max="7455" width="8.28515625" style="37" customWidth="1"/>
    <col min="7456" max="7457" width="6.5703125" style="37" customWidth="1"/>
    <col min="7458" max="7458" width="11" style="37" customWidth="1"/>
    <col min="7459" max="7459" width="11.85546875" style="37" customWidth="1"/>
    <col min="7460" max="7460" width="0" style="37" hidden="1" customWidth="1"/>
    <col min="7461" max="7461" width="3" style="37" customWidth="1"/>
    <col min="7462" max="7462" width="4.85546875" style="37" customWidth="1"/>
    <col min="7463" max="7463" width="4.7109375" style="37" customWidth="1"/>
    <col min="7464" max="7464" width="10.7109375" style="37" customWidth="1"/>
    <col min="7465" max="7465" width="0" style="37" hidden="1" customWidth="1"/>
    <col min="7466" max="7466" width="7.42578125" style="37" customWidth="1"/>
    <col min="7467" max="7469" width="0" style="37" hidden="1" customWidth="1"/>
    <col min="7470" max="7680" width="9.140625" style="37"/>
    <col min="7681" max="7681" width="4.28515625" style="37" customWidth="1"/>
    <col min="7682" max="7682" width="0" style="37" hidden="1" customWidth="1"/>
    <col min="7683" max="7683" width="3.7109375" style="37" customWidth="1"/>
    <col min="7684" max="7684" width="4.42578125" style="37" customWidth="1"/>
    <col min="7685" max="7685" width="29.140625" style="37" customWidth="1"/>
    <col min="7686" max="7689" width="0" style="37" hidden="1" customWidth="1"/>
    <col min="7690" max="7690" width="25" style="37" customWidth="1"/>
    <col min="7691" max="7691" width="5.140625" style="37" customWidth="1"/>
    <col min="7692" max="7692" width="5.7109375" style="37" customWidth="1"/>
    <col min="7693" max="7693" width="5.85546875" style="37" customWidth="1"/>
    <col min="7694" max="7694" width="3.42578125" style="37" customWidth="1"/>
    <col min="7695" max="7697" width="0" style="37" hidden="1" customWidth="1"/>
    <col min="7698" max="7698" width="5.140625" style="37" bestFit="1" customWidth="1"/>
    <col min="7699" max="7699" width="0" style="37" hidden="1" customWidth="1"/>
    <col min="7700" max="7700" width="4.5703125" style="37" customWidth="1"/>
    <col min="7701" max="7701" width="0" style="37" hidden="1" customWidth="1"/>
    <col min="7702" max="7702" width="5.140625" style="37" customWidth="1"/>
    <col min="7703" max="7710" width="0" style="37" hidden="1" customWidth="1"/>
    <col min="7711" max="7711" width="8.28515625" style="37" customWidth="1"/>
    <col min="7712" max="7713" width="6.5703125" style="37" customWidth="1"/>
    <col min="7714" max="7714" width="11" style="37" customWidth="1"/>
    <col min="7715" max="7715" width="11.85546875" style="37" customWidth="1"/>
    <col min="7716" max="7716" width="0" style="37" hidden="1" customWidth="1"/>
    <col min="7717" max="7717" width="3" style="37" customWidth="1"/>
    <col min="7718" max="7718" width="4.85546875" style="37" customWidth="1"/>
    <col min="7719" max="7719" width="4.7109375" style="37" customWidth="1"/>
    <col min="7720" max="7720" width="10.7109375" style="37" customWidth="1"/>
    <col min="7721" max="7721" width="0" style="37" hidden="1" customWidth="1"/>
    <col min="7722" max="7722" width="7.42578125" style="37" customWidth="1"/>
    <col min="7723" max="7725" width="0" style="37" hidden="1" customWidth="1"/>
    <col min="7726" max="7936" width="9.140625" style="37"/>
    <col min="7937" max="7937" width="4.28515625" style="37" customWidth="1"/>
    <col min="7938" max="7938" width="0" style="37" hidden="1" customWidth="1"/>
    <col min="7939" max="7939" width="3.7109375" style="37" customWidth="1"/>
    <col min="7940" max="7940" width="4.42578125" style="37" customWidth="1"/>
    <col min="7941" max="7941" width="29.140625" style="37" customWidth="1"/>
    <col min="7942" max="7945" width="0" style="37" hidden="1" customWidth="1"/>
    <col min="7946" max="7946" width="25" style="37" customWidth="1"/>
    <col min="7947" max="7947" width="5.140625" style="37" customWidth="1"/>
    <col min="7948" max="7948" width="5.7109375" style="37" customWidth="1"/>
    <col min="7949" max="7949" width="5.85546875" style="37" customWidth="1"/>
    <col min="7950" max="7950" width="3.42578125" style="37" customWidth="1"/>
    <col min="7951" max="7953" width="0" style="37" hidden="1" customWidth="1"/>
    <col min="7954" max="7954" width="5.140625" style="37" bestFit="1" customWidth="1"/>
    <col min="7955" max="7955" width="0" style="37" hidden="1" customWidth="1"/>
    <col min="7956" max="7956" width="4.5703125" style="37" customWidth="1"/>
    <col min="7957" max="7957" width="0" style="37" hidden="1" customWidth="1"/>
    <col min="7958" max="7958" width="5.140625" style="37" customWidth="1"/>
    <col min="7959" max="7966" width="0" style="37" hidden="1" customWidth="1"/>
    <col min="7967" max="7967" width="8.28515625" style="37" customWidth="1"/>
    <col min="7968" max="7969" width="6.5703125" style="37" customWidth="1"/>
    <col min="7970" max="7970" width="11" style="37" customWidth="1"/>
    <col min="7971" max="7971" width="11.85546875" style="37" customWidth="1"/>
    <col min="7972" max="7972" width="0" style="37" hidden="1" customWidth="1"/>
    <col min="7973" max="7973" width="3" style="37" customWidth="1"/>
    <col min="7974" max="7974" width="4.85546875" style="37" customWidth="1"/>
    <col min="7975" max="7975" width="4.7109375" style="37" customWidth="1"/>
    <col min="7976" max="7976" width="10.7109375" style="37" customWidth="1"/>
    <col min="7977" max="7977" width="0" style="37" hidden="1" customWidth="1"/>
    <col min="7978" max="7978" width="7.42578125" style="37" customWidth="1"/>
    <col min="7979" max="7981" width="0" style="37" hidden="1" customWidth="1"/>
    <col min="7982" max="8192" width="9.140625" style="37"/>
    <col min="8193" max="8193" width="4.28515625" style="37" customWidth="1"/>
    <col min="8194" max="8194" width="0" style="37" hidden="1" customWidth="1"/>
    <col min="8195" max="8195" width="3.7109375" style="37" customWidth="1"/>
    <col min="8196" max="8196" width="4.42578125" style="37" customWidth="1"/>
    <col min="8197" max="8197" width="29.140625" style="37" customWidth="1"/>
    <col min="8198" max="8201" width="0" style="37" hidden="1" customWidth="1"/>
    <col min="8202" max="8202" width="25" style="37" customWidth="1"/>
    <col min="8203" max="8203" width="5.140625" style="37" customWidth="1"/>
    <col min="8204" max="8204" width="5.7109375" style="37" customWidth="1"/>
    <col min="8205" max="8205" width="5.85546875" style="37" customWidth="1"/>
    <col min="8206" max="8206" width="3.42578125" style="37" customWidth="1"/>
    <col min="8207" max="8209" width="0" style="37" hidden="1" customWidth="1"/>
    <col min="8210" max="8210" width="5.140625" style="37" bestFit="1" customWidth="1"/>
    <col min="8211" max="8211" width="0" style="37" hidden="1" customWidth="1"/>
    <col min="8212" max="8212" width="4.5703125" style="37" customWidth="1"/>
    <col min="8213" max="8213" width="0" style="37" hidden="1" customWidth="1"/>
    <col min="8214" max="8214" width="5.140625" style="37" customWidth="1"/>
    <col min="8215" max="8222" width="0" style="37" hidden="1" customWidth="1"/>
    <col min="8223" max="8223" width="8.28515625" style="37" customWidth="1"/>
    <col min="8224" max="8225" width="6.5703125" style="37" customWidth="1"/>
    <col min="8226" max="8226" width="11" style="37" customWidth="1"/>
    <col min="8227" max="8227" width="11.85546875" style="37" customWidth="1"/>
    <col min="8228" max="8228" width="0" style="37" hidden="1" customWidth="1"/>
    <col min="8229" max="8229" width="3" style="37" customWidth="1"/>
    <col min="8230" max="8230" width="4.85546875" style="37" customWidth="1"/>
    <col min="8231" max="8231" width="4.7109375" style="37" customWidth="1"/>
    <col min="8232" max="8232" width="10.7109375" style="37" customWidth="1"/>
    <col min="8233" max="8233" width="0" style="37" hidden="1" customWidth="1"/>
    <col min="8234" max="8234" width="7.42578125" style="37" customWidth="1"/>
    <col min="8235" max="8237" width="0" style="37" hidden="1" customWidth="1"/>
    <col min="8238" max="8448" width="9.140625" style="37"/>
    <col min="8449" max="8449" width="4.28515625" style="37" customWidth="1"/>
    <col min="8450" max="8450" width="0" style="37" hidden="1" customWidth="1"/>
    <col min="8451" max="8451" width="3.7109375" style="37" customWidth="1"/>
    <col min="8452" max="8452" width="4.42578125" style="37" customWidth="1"/>
    <col min="8453" max="8453" width="29.140625" style="37" customWidth="1"/>
    <col min="8454" max="8457" width="0" style="37" hidden="1" customWidth="1"/>
    <col min="8458" max="8458" width="25" style="37" customWidth="1"/>
    <col min="8459" max="8459" width="5.140625" style="37" customWidth="1"/>
    <col min="8460" max="8460" width="5.7109375" style="37" customWidth="1"/>
    <col min="8461" max="8461" width="5.85546875" style="37" customWidth="1"/>
    <col min="8462" max="8462" width="3.42578125" style="37" customWidth="1"/>
    <col min="8463" max="8465" width="0" style="37" hidden="1" customWidth="1"/>
    <col min="8466" max="8466" width="5.140625" style="37" bestFit="1" customWidth="1"/>
    <col min="8467" max="8467" width="0" style="37" hidden="1" customWidth="1"/>
    <col min="8468" max="8468" width="4.5703125" style="37" customWidth="1"/>
    <col min="8469" max="8469" width="0" style="37" hidden="1" customWidth="1"/>
    <col min="8470" max="8470" width="5.140625" style="37" customWidth="1"/>
    <col min="8471" max="8478" width="0" style="37" hidden="1" customWidth="1"/>
    <col min="8479" max="8479" width="8.28515625" style="37" customWidth="1"/>
    <col min="8480" max="8481" width="6.5703125" style="37" customWidth="1"/>
    <col min="8482" max="8482" width="11" style="37" customWidth="1"/>
    <col min="8483" max="8483" width="11.85546875" style="37" customWidth="1"/>
    <col min="8484" max="8484" width="0" style="37" hidden="1" customWidth="1"/>
    <col min="8485" max="8485" width="3" style="37" customWidth="1"/>
    <col min="8486" max="8486" width="4.85546875" style="37" customWidth="1"/>
    <col min="8487" max="8487" width="4.7109375" style="37" customWidth="1"/>
    <col min="8488" max="8488" width="10.7109375" style="37" customWidth="1"/>
    <col min="8489" max="8489" width="0" style="37" hidden="1" customWidth="1"/>
    <col min="8490" max="8490" width="7.42578125" style="37" customWidth="1"/>
    <col min="8491" max="8493" width="0" style="37" hidden="1" customWidth="1"/>
    <col min="8494" max="8704" width="9.140625" style="37"/>
    <col min="8705" max="8705" width="4.28515625" style="37" customWidth="1"/>
    <col min="8706" max="8706" width="0" style="37" hidden="1" customWidth="1"/>
    <col min="8707" max="8707" width="3.7109375" style="37" customWidth="1"/>
    <col min="8708" max="8708" width="4.42578125" style="37" customWidth="1"/>
    <col min="8709" max="8709" width="29.140625" style="37" customWidth="1"/>
    <col min="8710" max="8713" width="0" style="37" hidden="1" customWidth="1"/>
    <col min="8714" max="8714" width="25" style="37" customWidth="1"/>
    <col min="8715" max="8715" width="5.140625" style="37" customWidth="1"/>
    <col min="8716" max="8716" width="5.7109375" style="37" customWidth="1"/>
    <col min="8717" max="8717" width="5.85546875" style="37" customWidth="1"/>
    <col min="8718" max="8718" width="3.42578125" style="37" customWidth="1"/>
    <col min="8719" max="8721" width="0" style="37" hidden="1" customWidth="1"/>
    <col min="8722" max="8722" width="5.140625" style="37" bestFit="1" customWidth="1"/>
    <col min="8723" max="8723" width="0" style="37" hidden="1" customWidth="1"/>
    <col min="8724" max="8724" width="4.5703125" style="37" customWidth="1"/>
    <col min="8725" max="8725" width="0" style="37" hidden="1" customWidth="1"/>
    <col min="8726" max="8726" width="5.140625" style="37" customWidth="1"/>
    <col min="8727" max="8734" width="0" style="37" hidden="1" customWidth="1"/>
    <col min="8735" max="8735" width="8.28515625" style="37" customWidth="1"/>
    <col min="8736" max="8737" width="6.5703125" style="37" customWidth="1"/>
    <col min="8738" max="8738" width="11" style="37" customWidth="1"/>
    <col min="8739" max="8739" width="11.85546875" style="37" customWidth="1"/>
    <col min="8740" max="8740" width="0" style="37" hidden="1" customWidth="1"/>
    <col min="8741" max="8741" width="3" style="37" customWidth="1"/>
    <col min="8742" max="8742" width="4.85546875" style="37" customWidth="1"/>
    <col min="8743" max="8743" width="4.7109375" style="37" customWidth="1"/>
    <col min="8744" max="8744" width="10.7109375" style="37" customWidth="1"/>
    <col min="8745" max="8745" width="0" style="37" hidden="1" customWidth="1"/>
    <col min="8746" max="8746" width="7.42578125" style="37" customWidth="1"/>
    <col min="8747" max="8749" width="0" style="37" hidden="1" customWidth="1"/>
    <col min="8750" max="8960" width="9.140625" style="37"/>
    <col min="8961" max="8961" width="4.28515625" style="37" customWidth="1"/>
    <col min="8962" max="8962" width="0" style="37" hidden="1" customWidth="1"/>
    <col min="8963" max="8963" width="3.7109375" style="37" customWidth="1"/>
    <col min="8964" max="8964" width="4.42578125" style="37" customWidth="1"/>
    <col min="8965" max="8965" width="29.140625" style="37" customWidth="1"/>
    <col min="8966" max="8969" width="0" style="37" hidden="1" customWidth="1"/>
    <col min="8970" max="8970" width="25" style="37" customWidth="1"/>
    <col min="8971" max="8971" width="5.140625" style="37" customWidth="1"/>
    <col min="8972" max="8972" width="5.7109375" style="37" customWidth="1"/>
    <col min="8973" max="8973" width="5.85546875" style="37" customWidth="1"/>
    <col min="8974" max="8974" width="3.42578125" style="37" customWidth="1"/>
    <col min="8975" max="8977" width="0" style="37" hidden="1" customWidth="1"/>
    <col min="8978" max="8978" width="5.140625" style="37" bestFit="1" customWidth="1"/>
    <col min="8979" max="8979" width="0" style="37" hidden="1" customWidth="1"/>
    <col min="8980" max="8980" width="4.5703125" style="37" customWidth="1"/>
    <col min="8981" max="8981" width="0" style="37" hidden="1" customWidth="1"/>
    <col min="8982" max="8982" width="5.140625" style="37" customWidth="1"/>
    <col min="8983" max="8990" width="0" style="37" hidden="1" customWidth="1"/>
    <col min="8991" max="8991" width="8.28515625" style="37" customWidth="1"/>
    <col min="8992" max="8993" width="6.5703125" style="37" customWidth="1"/>
    <col min="8994" max="8994" width="11" style="37" customWidth="1"/>
    <col min="8995" max="8995" width="11.85546875" style="37" customWidth="1"/>
    <col min="8996" max="8996" width="0" style="37" hidden="1" customWidth="1"/>
    <col min="8997" max="8997" width="3" style="37" customWidth="1"/>
    <col min="8998" max="8998" width="4.85546875" style="37" customWidth="1"/>
    <col min="8999" max="8999" width="4.7109375" style="37" customWidth="1"/>
    <col min="9000" max="9000" width="10.7109375" style="37" customWidth="1"/>
    <col min="9001" max="9001" width="0" style="37" hidden="1" customWidth="1"/>
    <col min="9002" max="9002" width="7.42578125" style="37" customWidth="1"/>
    <col min="9003" max="9005" width="0" style="37" hidden="1" customWidth="1"/>
    <col min="9006" max="9216" width="9.140625" style="37"/>
    <col min="9217" max="9217" width="4.28515625" style="37" customWidth="1"/>
    <col min="9218" max="9218" width="0" style="37" hidden="1" customWidth="1"/>
    <col min="9219" max="9219" width="3.7109375" style="37" customWidth="1"/>
    <col min="9220" max="9220" width="4.42578125" style="37" customWidth="1"/>
    <col min="9221" max="9221" width="29.140625" style="37" customWidth="1"/>
    <col min="9222" max="9225" width="0" style="37" hidden="1" customWidth="1"/>
    <col min="9226" max="9226" width="25" style="37" customWidth="1"/>
    <col min="9227" max="9227" width="5.140625" style="37" customWidth="1"/>
    <col min="9228" max="9228" width="5.7109375" style="37" customWidth="1"/>
    <col min="9229" max="9229" width="5.85546875" style="37" customWidth="1"/>
    <col min="9230" max="9230" width="3.42578125" style="37" customWidth="1"/>
    <col min="9231" max="9233" width="0" style="37" hidden="1" customWidth="1"/>
    <col min="9234" max="9234" width="5.140625" style="37" bestFit="1" customWidth="1"/>
    <col min="9235" max="9235" width="0" style="37" hidden="1" customWidth="1"/>
    <col min="9236" max="9236" width="4.5703125" style="37" customWidth="1"/>
    <col min="9237" max="9237" width="0" style="37" hidden="1" customWidth="1"/>
    <col min="9238" max="9238" width="5.140625" style="37" customWidth="1"/>
    <col min="9239" max="9246" width="0" style="37" hidden="1" customWidth="1"/>
    <col min="9247" max="9247" width="8.28515625" style="37" customWidth="1"/>
    <col min="9248" max="9249" width="6.5703125" style="37" customWidth="1"/>
    <col min="9250" max="9250" width="11" style="37" customWidth="1"/>
    <col min="9251" max="9251" width="11.85546875" style="37" customWidth="1"/>
    <col min="9252" max="9252" width="0" style="37" hidden="1" customWidth="1"/>
    <col min="9253" max="9253" width="3" style="37" customWidth="1"/>
    <col min="9254" max="9254" width="4.85546875" style="37" customWidth="1"/>
    <col min="9255" max="9255" width="4.7109375" style="37" customWidth="1"/>
    <col min="9256" max="9256" width="10.7109375" style="37" customWidth="1"/>
    <col min="9257" max="9257" width="0" style="37" hidden="1" customWidth="1"/>
    <col min="9258" max="9258" width="7.42578125" style="37" customWidth="1"/>
    <col min="9259" max="9261" width="0" style="37" hidden="1" customWidth="1"/>
    <col min="9262" max="9472" width="9.140625" style="37"/>
    <col min="9473" max="9473" width="4.28515625" style="37" customWidth="1"/>
    <col min="9474" max="9474" width="0" style="37" hidden="1" customWidth="1"/>
    <col min="9475" max="9475" width="3.7109375" style="37" customWidth="1"/>
    <col min="9476" max="9476" width="4.42578125" style="37" customWidth="1"/>
    <col min="9477" max="9477" width="29.140625" style="37" customWidth="1"/>
    <col min="9478" max="9481" width="0" style="37" hidden="1" customWidth="1"/>
    <col min="9482" max="9482" width="25" style="37" customWidth="1"/>
    <col min="9483" max="9483" width="5.140625" style="37" customWidth="1"/>
    <col min="9484" max="9484" width="5.7109375" style="37" customWidth="1"/>
    <col min="9485" max="9485" width="5.85546875" style="37" customWidth="1"/>
    <col min="9486" max="9486" width="3.42578125" style="37" customWidth="1"/>
    <col min="9487" max="9489" width="0" style="37" hidden="1" customWidth="1"/>
    <col min="9490" max="9490" width="5.140625" style="37" bestFit="1" customWidth="1"/>
    <col min="9491" max="9491" width="0" style="37" hidden="1" customWidth="1"/>
    <col min="9492" max="9492" width="4.5703125" style="37" customWidth="1"/>
    <col min="9493" max="9493" width="0" style="37" hidden="1" customWidth="1"/>
    <col min="9494" max="9494" width="5.140625" style="37" customWidth="1"/>
    <col min="9495" max="9502" width="0" style="37" hidden="1" customWidth="1"/>
    <col min="9503" max="9503" width="8.28515625" style="37" customWidth="1"/>
    <col min="9504" max="9505" width="6.5703125" style="37" customWidth="1"/>
    <col min="9506" max="9506" width="11" style="37" customWidth="1"/>
    <col min="9507" max="9507" width="11.85546875" style="37" customWidth="1"/>
    <col min="9508" max="9508" width="0" style="37" hidden="1" customWidth="1"/>
    <col min="9509" max="9509" width="3" style="37" customWidth="1"/>
    <col min="9510" max="9510" width="4.85546875" style="37" customWidth="1"/>
    <col min="9511" max="9511" width="4.7109375" style="37" customWidth="1"/>
    <col min="9512" max="9512" width="10.7109375" style="37" customWidth="1"/>
    <col min="9513" max="9513" width="0" style="37" hidden="1" customWidth="1"/>
    <col min="9514" max="9514" width="7.42578125" style="37" customWidth="1"/>
    <col min="9515" max="9517" width="0" style="37" hidden="1" customWidth="1"/>
    <col min="9518" max="9728" width="9.140625" style="37"/>
    <col min="9729" max="9729" width="4.28515625" style="37" customWidth="1"/>
    <col min="9730" max="9730" width="0" style="37" hidden="1" customWidth="1"/>
    <col min="9731" max="9731" width="3.7109375" style="37" customWidth="1"/>
    <col min="9732" max="9732" width="4.42578125" style="37" customWidth="1"/>
    <col min="9733" max="9733" width="29.140625" style="37" customWidth="1"/>
    <col min="9734" max="9737" width="0" style="37" hidden="1" customWidth="1"/>
    <col min="9738" max="9738" width="25" style="37" customWidth="1"/>
    <col min="9739" max="9739" width="5.140625" style="37" customWidth="1"/>
    <col min="9740" max="9740" width="5.7109375" style="37" customWidth="1"/>
    <col min="9741" max="9741" width="5.85546875" style="37" customWidth="1"/>
    <col min="9742" max="9742" width="3.42578125" style="37" customWidth="1"/>
    <col min="9743" max="9745" width="0" style="37" hidden="1" customWidth="1"/>
    <col min="9746" max="9746" width="5.140625" style="37" bestFit="1" customWidth="1"/>
    <col min="9747" max="9747" width="0" style="37" hidden="1" customWidth="1"/>
    <col min="9748" max="9748" width="4.5703125" style="37" customWidth="1"/>
    <col min="9749" max="9749" width="0" style="37" hidden="1" customWidth="1"/>
    <col min="9750" max="9750" width="5.140625" style="37" customWidth="1"/>
    <col min="9751" max="9758" width="0" style="37" hidden="1" customWidth="1"/>
    <col min="9759" max="9759" width="8.28515625" style="37" customWidth="1"/>
    <col min="9760" max="9761" width="6.5703125" style="37" customWidth="1"/>
    <col min="9762" max="9762" width="11" style="37" customWidth="1"/>
    <col min="9763" max="9763" width="11.85546875" style="37" customWidth="1"/>
    <col min="9764" max="9764" width="0" style="37" hidden="1" customWidth="1"/>
    <col min="9765" max="9765" width="3" style="37" customWidth="1"/>
    <col min="9766" max="9766" width="4.85546875" style="37" customWidth="1"/>
    <col min="9767" max="9767" width="4.7109375" style="37" customWidth="1"/>
    <col min="9768" max="9768" width="10.7109375" style="37" customWidth="1"/>
    <col min="9769" max="9769" width="0" style="37" hidden="1" customWidth="1"/>
    <col min="9770" max="9770" width="7.42578125" style="37" customWidth="1"/>
    <col min="9771" max="9773" width="0" style="37" hidden="1" customWidth="1"/>
    <col min="9774" max="9984" width="9.140625" style="37"/>
    <col min="9985" max="9985" width="4.28515625" style="37" customWidth="1"/>
    <col min="9986" max="9986" width="0" style="37" hidden="1" customWidth="1"/>
    <col min="9987" max="9987" width="3.7109375" style="37" customWidth="1"/>
    <col min="9988" max="9988" width="4.42578125" style="37" customWidth="1"/>
    <col min="9989" max="9989" width="29.140625" style="37" customWidth="1"/>
    <col min="9990" max="9993" width="0" style="37" hidden="1" customWidth="1"/>
    <col min="9994" max="9994" width="25" style="37" customWidth="1"/>
    <col min="9995" max="9995" width="5.140625" style="37" customWidth="1"/>
    <col min="9996" max="9996" width="5.7109375" style="37" customWidth="1"/>
    <col min="9997" max="9997" width="5.85546875" style="37" customWidth="1"/>
    <col min="9998" max="9998" width="3.42578125" style="37" customWidth="1"/>
    <col min="9999" max="10001" width="0" style="37" hidden="1" customWidth="1"/>
    <col min="10002" max="10002" width="5.140625" style="37" bestFit="1" customWidth="1"/>
    <col min="10003" max="10003" width="0" style="37" hidden="1" customWidth="1"/>
    <col min="10004" max="10004" width="4.5703125" style="37" customWidth="1"/>
    <col min="10005" max="10005" width="0" style="37" hidden="1" customWidth="1"/>
    <col min="10006" max="10006" width="5.140625" style="37" customWidth="1"/>
    <col min="10007" max="10014" width="0" style="37" hidden="1" customWidth="1"/>
    <col min="10015" max="10015" width="8.28515625" style="37" customWidth="1"/>
    <col min="10016" max="10017" width="6.5703125" style="37" customWidth="1"/>
    <col min="10018" max="10018" width="11" style="37" customWidth="1"/>
    <col min="10019" max="10019" width="11.85546875" style="37" customWidth="1"/>
    <col min="10020" max="10020" width="0" style="37" hidden="1" customWidth="1"/>
    <col min="10021" max="10021" width="3" style="37" customWidth="1"/>
    <col min="10022" max="10022" width="4.85546875" style="37" customWidth="1"/>
    <col min="10023" max="10023" width="4.7109375" style="37" customWidth="1"/>
    <col min="10024" max="10024" width="10.7109375" style="37" customWidth="1"/>
    <col min="10025" max="10025" width="0" style="37" hidden="1" customWidth="1"/>
    <col min="10026" max="10026" width="7.42578125" style="37" customWidth="1"/>
    <col min="10027" max="10029" width="0" style="37" hidden="1" customWidth="1"/>
    <col min="10030" max="10240" width="9.140625" style="37"/>
    <col min="10241" max="10241" width="4.28515625" style="37" customWidth="1"/>
    <col min="10242" max="10242" width="0" style="37" hidden="1" customWidth="1"/>
    <col min="10243" max="10243" width="3.7109375" style="37" customWidth="1"/>
    <col min="10244" max="10244" width="4.42578125" style="37" customWidth="1"/>
    <col min="10245" max="10245" width="29.140625" style="37" customWidth="1"/>
    <col min="10246" max="10249" width="0" style="37" hidden="1" customWidth="1"/>
    <col min="10250" max="10250" width="25" style="37" customWidth="1"/>
    <col min="10251" max="10251" width="5.140625" style="37" customWidth="1"/>
    <col min="10252" max="10252" width="5.7109375" style="37" customWidth="1"/>
    <col min="10253" max="10253" width="5.85546875" style="37" customWidth="1"/>
    <col min="10254" max="10254" width="3.42578125" style="37" customWidth="1"/>
    <col min="10255" max="10257" width="0" style="37" hidden="1" customWidth="1"/>
    <col min="10258" max="10258" width="5.140625" style="37" bestFit="1" customWidth="1"/>
    <col min="10259" max="10259" width="0" style="37" hidden="1" customWidth="1"/>
    <col min="10260" max="10260" width="4.5703125" style="37" customWidth="1"/>
    <col min="10261" max="10261" width="0" style="37" hidden="1" customWidth="1"/>
    <col min="10262" max="10262" width="5.140625" style="37" customWidth="1"/>
    <col min="10263" max="10270" width="0" style="37" hidden="1" customWidth="1"/>
    <col min="10271" max="10271" width="8.28515625" style="37" customWidth="1"/>
    <col min="10272" max="10273" width="6.5703125" style="37" customWidth="1"/>
    <col min="10274" max="10274" width="11" style="37" customWidth="1"/>
    <col min="10275" max="10275" width="11.85546875" style="37" customWidth="1"/>
    <col min="10276" max="10276" width="0" style="37" hidden="1" customWidth="1"/>
    <col min="10277" max="10277" width="3" style="37" customWidth="1"/>
    <col min="10278" max="10278" width="4.85546875" style="37" customWidth="1"/>
    <col min="10279" max="10279" width="4.7109375" style="37" customWidth="1"/>
    <col min="10280" max="10280" width="10.7109375" style="37" customWidth="1"/>
    <col min="10281" max="10281" width="0" style="37" hidden="1" customWidth="1"/>
    <col min="10282" max="10282" width="7.42578125" style="37" customWidth="1"/>
    <col min="10283" max="10285" width="0" style="37" hidden="1" customWidth="1"/>
    <col min="10286" max="10496" width="9.140625" style="37"/>
    <col min="10497" max="10497" width="4.28515625" style="37" customWidth="1"/>
    <col min="10498" max="10498" width="0" style="37" hidden="1" customWidth="1"/>
    <col min="10499" max="10499" width="3.7109375" style="37" customWidth="1"/>
    <col min="10500" max="10500" width="4.42578125" style="37" customWidth="1"/>
    <col min="10501" max="10501" width="29.140625" style="37" customWidth="1"/>
    <col min="10502" max="10505" width="0" style="37" hidden="1" customWidth="1"/>
    <col min="10506" max="10506" width="25" style="37" customWidth="1"/>
    <col min="10507" max="10507" width="5.140625" style="37" customWidth="1"/>
    <col min="10508" max="10508" width="5.7109375" style="37" customWidth="1"/>
    <col min="10509" max="10509" width="5.85546875" style="37" customWidth="1"/>
    <col min="10510" max="10510" width="3.42578125" style="37" customWidth="1"/>
    <col min="10511" max="10513" width="0" style="37" hidden="1" customWidth="1"/>
    <col min="10514" max="10514" width="5.140625" style="37" bestFit="1" customWidth="1"/>
    <col min="10515" max="10515" width="0" style="37" hidden="1" customWidth="1"/>
    <col min="10516" max="10516" width="4.5703125" style="37" customWidth="1"/>
    <col min="10517" max="10517" width="0" style="37" hidden="1" customWidth="1"/>
    <col min="10518" max="10518" width="5.140625" style="37" customWidth="1"/>
    <col min="10519" max="10526" width="0" style="37" hidden="1" customWidth="1"/>
    <col min="10527" max="10527" width="8.28515625" style="37" customWidth="1"/>
    <col min="10528" max="10529" width="6.5703125" style="37" customWidth="1"/>
    <col min="10530" max="10530" width="11" style="37" customWidth="1"/>
    <col min="10531" max="10531" width="11.85546875" style="37" customWidth="1"/>
    <col min="10532" max="10532" width="0" style="37" hidden="1" customWidth="1"/>
    <col min="10533" max="10533" width="3" style="37" customWidth="1"/>
    <col min="10534" max="10534" width="4.85546875" style="37" customWidth="1"/>
    <col min="10535" max="10535" width="4.7109375" style="37" customWidth="1"/>
    <col min="10536" max="10536" width="10.7109375" style="37" customWidth="1"/>
    <col min="10537" max="10537" width="0" style="37" hidden="1" customWidth="1"/>
    <col min="10538" max="10538" width="7.42578125" style="37" customWidth="1"/>
    <col min="10539" max="10541" width="0" style="37" hidden="1" customWidth="1"/>
    <col min="10542" max="10752" width="9.140625" style="37"/>
    <col min="10753" max="10753" width="4.28515625" style="37" customWidth="1"/>
    <col min="10754" max="10754" width="0" style="37" hidden="1" customWidth="1"/>
    <col min="10755" max="10755" width="3.7109375" style="37" customWidth="1"/>
    <col min="10756" max="10756" width="4.42578125" style="37" customWidth="1"/>
    <col min="10757" max="10757" width="29.140625" style="37" customWidth="1"/>
    <col min="10758" max="10761" width="0" style="37" hidden="1" customWidth="1"/>
    <col min="10762" max="10762" width="25" style="37" customWidth="1"/>
    <col min="10763" max="10763" width="5.140625" style="37" customWidth="1"/>
    <col min="10764" max="10764" width="5.7109375" style="37" customWidth="1"/>
    <col min="10765" max="10765" width="5.85546875" style="37" customWidth="1"/>
    <col min="10766" max="10766" width="3.42578125" style="37" customWidth="1"/>
    <col min="10767" max="10769" width="0" style="37" hidden="1" customWidth="1"/>
    <col min="10770" max="10770" width="5.140625" style="37" bestFit="1" customWidth="1"/>
    <col min="10771" max="10771" width="0" style="37" hidden="1" customWidth="1"/>
    <col min="10772" max="10772" width="4.5703125" style="37" customWidth="1"/>
    <col min="10773" max="10773" width="0" style="37" hidden="1" customWidth="1"/>
    <col min="10774" max="10774" width="5.140625" style="37" customWidth="1"/>
    <col min="10775" max="10782" width="0" style="37" hidden="1" customWidth="1"/>
    <col min="10783" max="10783" width="8.28515625" style="37" customWidth="1"/>
    <col min="10784" max="10785" width="6.5703125" style="37" customWidth="1"/>
    <col min="10786" max="10786" width="11" style="37" customWidth="1"/>
    <col min="10787" max="10787" width="11.85546875" style="37" customWidth="1"/>
    <col min="10788" max="10788" width="0" style="37" hidden="1" customWidth="1"/>
    <col min="10789" max="10789" width="3" style="37" customWidth="1"/>
    <col min="10790" max="10790" width="4.85546875" style="37" customWidth="1"/>
    <col min="10791" max="10791" width="4.7109375" style="37" customWidth="1"/>
    <col min="10792" max="10792" width="10.7109375" style="37" customWidth="1"/>
    <col min="10793" max="10793" width="0" style="37" hidden="1" customWidth="1"/>
    <col min="10794" max="10794" width="7.42578125" style="37" customWidth="1"/>
    <col min="10795" max="10797" width="0" style="37" hidden="1" customWidth="1"/>
    <col min="10798" max="11008" width="9.140625" style="37"/>
    <col min="11009" max="11009" width="4.28515625" style="37" customWidth="1"/>
    <col min="11010" max="11010" width="0" style="37" hidden="1" customWidth="1"/>
    <col min="11011" max="11011" width="3.7109375" style="37" customWidth="1"/>
    <col min="11012" max="11012" width="4.42578125" style="37" customWidth="1"/>
    <col min="11013" max="11013" width="29.140625" style="37" customWidth="1"/>
    <col min="11014" max="11017" width="0" style="37" hidden="1" customWidth="1"/>
    <col min="11018" max="11018" width="25" style="37" customWidth="1"/>
    <col min="11019" max="11019" width="5.140625" style="37" customWidth="1"/>
    <col min="11020" max="11020" width="5.7109375" style="37" customWidth="1"/>
    <col min="11021" max="11021" width="5.85546875" style="37" customWidth="1"/>
    <col min="11022" max="11022" width="3.42578125" style="37" customWidth="1"/>
    <col min="11023" max="11025" width="0" style="37" hidden="1" customWidth="1"/>
    <col min="11026" max="11026" width="5.140625" style="37" bestFit="1" customWidth="1"/>
    <col min="11027" max="11027" width="0" style="37" hidden="1" customWidth="1"/>
    <col min="11028" max="11028" width="4.5703125" style="37" customWidth="1"/>
    <col min="11029" max="11029" width="0" style="37" hidden="1" customWidth="1"/>
    <col min="11030" max="11030" width="5.140625" style="37" customWidth="1"/>
    <col min="11031" max="11038" width="0" style="37" hidden="1" customWidth="1"/>
    <col min="11039" max="11039" width="8.28515625" style="37" customWidth="1"/>
    <col min="11040" max="11041" width="6.5703125" style="37" customWidth="1"/>
    <col min="11042" max="11042" width="11" style="37" customWidth="1"/>
    <col min="11043" max="11043" width="11.85546875" style="37" customWidth="1"/>
    <col min="11044" max="11044" width="0" style="37" hidden="1" customWidth="1"/>
    <col min="11045" max="11045" width="3" style="37" customWidth="1"/>
    <col min="11046" max="11046" width="4.85546875" style="37" customWidth="1"/>
    <col min="11047" max="11047" width="4.7109375" style="37" customWidth="1"/>
    <col min="11048" max="11048" width="10.7109375" style="37" customWidth="1"/>
    <col min="11049" max="11049" width="0" style="37" hidden="1" customWidth="1"/>
    <col min="11050" max="11050" width="7.42578125" style="37" customWidth="1"/>
    <col min="11051" max="11053" width="0" style="37" hidden="1" customWidth="1"/>
    <col min="11054" max="11264" width="9.140625" style="37"/>
    <col min="11265" max="11265" width="4.28515625" style="37" customWidth="1"/>
    <col min="11266" max="11266" width="0" style="37" hidden="1" customWidth="1"/>
    <col min="11267" max="11267" width="3.7109375" style="37" customWidth="1"/>
    <col min="11268" max="11268" width="4.42578125" style="37" customWidth="1"/>
    <col min="11269" max="11269" width="29.140625" style="37" customWidth="1"/>
    <col min="11270" max="11273" width="0" style="37" hidden="1" customWidth="1"/>
    <col min="11274" max="11274" width="25" style="37" customWidth="1"/>
    <col min="11275" max="11275" width="5.140625" style="37" customWidth="1"/>
    <col min="11276" max="11276" width="5.7109375" style="37" customWidth="1"/>
    <col min="11277" max="11277" width="5.85546875" style="37" customWidth="1"/>
    <col min="11278" max="11278" width="3.42578125" style="37" customWidth="1"/>
    <col min="11279" max="11281" width="0" style="37" hidden="1" customWidth="1"/>
    <col min="11282" max="11282" width="5.140625" style="37" bestFit="1" customWidth="1"/>
    <col min="11283" max="11283" width="0" style="37" hidden="1" customWidth="1"/>
    <col min="11284" max="11284" width="4.5703125" style="37" customWidth="1"/>
    <col min="11285" max="11285" width="0" style="37" hidden="1" customWidth="1"/>
    <col min="11286" max="11286" width="5.140625" style="37" customWidth="1"/>
    <col min="11287" max="11294" width="0" style="37" hidden="1" customWidth="1"/>
    <col min="11295" max="11295" width="8.28515625" style="37" customWidth="1"/>
    <col min="11296" max="11297" width="6.5703125" style="37" customWidth="1"/>
    <col min="11298" max="11298" width="11" style="37" customWidth="1"/>
    <col min="11299" max="11299" width="11.85546875" style="37" customWidth="1"/>
    <col min="11300" max="11300" width="0" style="37" hidden="1" customWidth="1"/>
    <col min="11301" max="11301" width="3" style="37" customWidth="1"/>
    <col min="11302" max="11302" width="4.85546875" style="37" customWidth="1"/>
    <col min="11303" max="11303" width="4.7109375" style="37" customWidth="1"/>
    <col min="11304" max="11304" width="10.7109375" style="37" customWidth="1"/>
    <col min="11305" max="11305" width="0" style="37" hidden="1" customWidth="1"/>
    <col min="11306" max="11306" width="7.42578125" style="37" customWidth="1"/>
    <col min="11307" max="11309" width="0" style="37" hidden="1" customWidth="1"/>
    <col min="11310" max="11520" width="9.140625" style="37"/>
    <col min="11521" max="11521" width="4.28515625" style="37" customWidth="1"/>
    <col min="11522" max="11522" width="0" style="37" hidden="1" customWidth="1"/>
    <col min="11523" max="11523" width="3.7109375" style="37" customWidth="1"/>
    <col min="11524" max="11524" width="4.42578125" style="37" customWidth="1"/>
    <col min="11525" max="11525" width="29.140625" style="37" customWidth="1"/>
    <col min="11526" max="11529" width="0" style="37" hidden="1" customWidth="1"/>
    <col min="11530" max="11530" width="25" style="37" customWidth="1"/>
    <col min="11531" max="11531" width="5.140625" style="37" customWidth="1"/>
    <col min="11532" max="11532" width="5.7109375" style="37" customWidth="1"/>
    <col min="11533" max="11533" width="5.85546875" style="37" customWidth="1"/>
    <col min="11534" max="11534" width="3.42578125" style="37" customWidth="1"/>
    <col min="11535" max="11537" width="0" style="37" hidden="1" customWidth="1"/>
    <col min="11538" max="11538" width="5.140625" style="37" bestFit="1" customWidth="1"/>
    <col min="11539" max="11539" width="0" style="37" hidden="1" customWidth="1"/>
    <col min="11540" max="11540" width="4.5703125" style="37" customWidth="1"/>
    <col min="11541" max="11541" width="0" style="37" hidden="1" customWidth="1"/>
    <col min="11542" max="11542" width="5.140625" style="37" customWidth="1"/>
    <col min="11543" max="11550" width="0" style="37" hidden="1" customWidth="1"/>
    <col min="11551" max="11551" width="8.28515625" style="37" customWidth="1"/>
    <col min="11552" max="11553" width="6.5703125" style="37" customWidth="1"/>
    <col min="11554" max="11554" width="11" style="37" customWidth="1"/>
    <col min="11555" max="11555" width="11.85546875" style="37" customWidth="1"/>
    <col min="11556" max="11556" width="0" style="37" hidden="1" customWidth="1"/>
    <col min="11557" max="11557" width="3" style="37" customWidth="1"/>
    <col min="11558" max="11558" width="4.85546875" style="37" customWidth="1"/>
    <col min="11559" max="11559" width="4.7109375" style="37" customWidth="1"/>
    <col min="11560" max="11560" width="10.7109375" style="37" customWidth="1"/>
    <col min="11561" max="11561" width="0" style="37" hidden="1" customWidth="1"/>
    <col min="11562" max="11562" width="7.42578125" style="37" customWidth="1"/>
    <col min="11563" max="11565" width="0" style="37" hidden="1" customWidth="1"/>
    <col min="11566" max="11776" width="9.140625" style="37"/>
    <col min="11777" max="11777" width="4.28515625" style="37" customWidth="1"/>
    <col min="11778" max="11778" width="0" style="37" hidden="1" customWidth="1"/>
    <col min="11779" max="11779" width="3.7109375" style="37" customWidth="1"/>
    <col min="11780" max="11780" width="4.42578125" style="37" customWidth="1"/>
    <col min="11781" max="11781" width="29.140625" style="37" customWidth="1"/>
    <col min="11782" max="11785" width="0" style="37" hidden="1" customWidth="1"/>
    <col min="11786" max="11786" width="25" style="37" customWidth="1"/>
    <col min="11787" max="11787" width="5.140625" style="37" customWidth="1"/>
    <col min="11788" max="11788" width="5.7109375" style="37" customWidth="1"/>
    <col min="11789" max="11789" width="5.85546875" style="37" customWidth="1"/>
    <col min="11790" max="11790" width="3.42578125" style="37" customWidth="1"/>
    <col min="11791" max="11793" width="0" style="37" hidden="1" customWidth="1"/>
    <col min="11794" max="11794" width="5.140625" style="37" bestFit="1" customWidth="1"/>
    <col min="11795" max="11795" width="0" style="37" hidden="1" customWidth="1"/>
    <col min="11796" max="11796" width="4.5703125" style="37" customWidth="1"/>
    <col min="11797" max="11797" width="0" style="37" hidden="1" customWidth="1"/>
    <col min="11798" max="11798" width="5.140625" style="37" customWidth="1"/>
    <col min="11799" max="11806" width="0" style="37" hidden="1" customWidth="1"/>
    <col min="11807" max="11807" width="8.28515625" style="37" customWidth="1"/>
    <col min="11808" max="11809" width="6.5703125" style="37" customWidth="1"/>
    <col min="11810" max="11810" width="11" style="37" customWidth="1"/>
    <col min="11811" max="11811" width="11.85546875" style="37" customWidth="1"/>
    <col min="11812" max="11812" width="0" style="37" hidden="1" customWidth="1"/>
    <col min="11813" max="11813" width="3" style="37" customWidth="1"/>
    <col min="11814" max="11814" width="4.85546875" style="37" customWidth="1"/>
    <col min="11815" max="11815" width="4.7109375" style="37" customWidth="1"/>
    <col min="11816" max="11816" width="10.7109375" style="37" customWidth="1"/>
    <col min="11817" max="11817" width="0" style="37" hidden="1" customWidth="1"/>
    <col min="11818" max="11818" width="7.42578125" style="37" customWidth="1"/>
    <col min="11819" max="11821" width="0" style="37" hidden="1" customWidth="1"/>
    <col min="11822" max="12032" width="9.140625" style="37"/>
    <col min="12033" max="12033" width="4.28515625" style="37" customWidth="1"/>
    <col min="12034" max="12034" width="0" style="37" hidden="1" customWidth="1"/>
    <col min="12035" max="12035" width="3.7109375" style="37" customWidth="1"/>
    <col min="12036" max="12036" width="4.42578125" style="37" customWidth="1"/>
    <col min="12037" max="12037" width="29.140625" style="37" customWidth="1"/>
    <col min="12038" max="12041" width="0" style="37" hidden="1" customWidth="1"/>
    <col min="12042" max="12042" width="25" style="37" customWidth="1"/>
    <col min="12043" max="12043" width="5.140625" style="37" customWidth="1"/>
    <col min="12044" max="12044" width="5.7109375" style="37" customWidth="1"/>
    <col min="12045" max="12045" width="5.85546875" style="37" customWidth="1"/>
    <col min="12046" max="12046" width="3.42578125" style="37" customWidth="1"/>
    <col min="12047" max="12049" width="0" style="37" hidden="1" customWidth="1"/>
    <col min="12050" max="12050" width="5.140625" style="37" bestFit="1" customWidth="1"/>
    <col min="12051" max="12051" width="0" style="37" hidden="1" customWidth="1"/>
    <col min="12052" max="12052" width="4.5703125" style="37" customWidth="1"/>
    <col min="12053" max="12053" width="0" style="37" hidden="1" customWidth="1"/>
    <col min="12054" max="12054" width="5.140625" style="37" customWidth="1"/>
    <col min="12055" max="12062" width="0" style="37" hidden="1" customWidth="1"/>
    <col min="12063" max="12063" width="8.28515625" style="37" customWidth="1"/>
    <col min="12064" max="12065" width="6.5703125" style="37" customWidth="1"/>
    <col min="12066" max="12066" width="11" style="37" customWidth="1"/>
    <col min="12067" max="12067" width="11.85546875" style="37" customWidth="1"/>
    <col min="12068" max="12068" width="0" style="37" hidden="1" customWidth="1"/>
    <col min="12069" max="12069" width="3" style="37" customWidth="1"/>
    <col min="12070" max="12070" width="4.85546875" style="37" customWidth="1"/>
    <col min="12071" max="12071" width="4.7109375" style="37" customWidth="1"/>
    <col min="12072" max="12072" width="10.7109375" style="37" customWidth="1"/>
    <col min="12073" max="12073" width="0" style="37" hidden="1" customWidth="1"/>
    <col min="12074" max="12074" width="7.42578125" style="37" customWidth="1"/>
    <col min="12075" max="12077" width="0" style="37" hidden="1" customWidth="1"/>
    <col min="12078" max="12288" width="9.140625" style="37"/>
    <col min="12289" max="12289" width="4.28515625" style="37" customWidth="1"/>
    <col min="12290" max="12290" width="0" style="37" hidden="1" customWidth="1"/>
    <col min="12291" max="12291" width="3.7109375" style="37" customWidth="1"/>
    <col min="12292" max="12292" width="4.42578125" style="37" customWidth="1"/>
    <col min="12293" max="12293" width="29.140625" style="37" customWidth="1"/>
    <col min="12294" max="12297" width="0" style="37" hidden="1" customWidth="1"/>
    <col min="12298" max="12298" width="25" style="37" customWidth="1"/>
    <col min="12299" max="12299" width="5.140625" style="37" customWidth="1"/>
    <col min="12300" max="12300" width="5.7109375" style="37" customWidth="1"/>
    <col min="12301" max="12301" width="5.85546875" style="37" customWidth="1"/>
    <col min="12302" max="12302" width="3.42578125" style="37" customWidth="1"/>
    <col min="12303" max="12305" width="0" style="37" hidden="1" customWidth="1"/>
    <col min="12306" max="12306" width="5.140625" style="37" bestFit="1" customWidth="1"/>
    <col min="12307" max="12307" width="0" style="37" hidden="1" customWidth="1"/>
    <col min="12308" max="12308" width="4.5703125" style="37" customWidth="1"/>
    <col min="12309" max="12309" width="0" style="37" hidden="1" customWidth="1"/>
    <col min="12310" max="12310" width="5.140625" style="37" customWidth="1"/>
    <col min="12311" max="12318" width="0" style="37" hidden="1" customWidth="1"/>
    <col min="12319" max="12319" width="8.28515625" style="37" customWidth="1"/>
    <col min="12320" max="12321" width="6.5703125" style="37" customWidth="1"/>
    <col min="12322" max="12322" width="11" style="37" customWidth="1"/>
    <col min="12323" max="12323" width="11.85546875" style="37" customWidth="1"/>
    <col min="12324" max="12324" width="0" style="37" hidden="1" customWidth="1"/>
    <col min="12325" max="12325" width="3" style="37" customWidth="1"/>
    <col min="12326" max="12326" width="4.85546875" style="37" customWidth="1"/>
    <col min="12327" max="12327" width="4.7109375" style="37" customWidth="1"/>
    <col min="12328" max="12328" width="10.7109375" style="37" customWidth="1"/>
    <col min="12329" max="12329" width="0" style="37" hidden="1" customWidth="1"/>
    <col min="12330" max="12330" width="7.42578125" style="37" customWidth="1"/>
    <col min="12331" max="12333" width="0" style="37" hidden="1" customWidth="1"/>
    <col min="12334" max="12544" width="9.140625" style="37"/>
    <col min="12545" max="12545" width="4.28515625" style="37" customWidth="1"/>
    <col min="12546" max="12546" width="0" style="37" hidden="1" customWidth="1"/>
    <col min="12547" max="12547" width="3.7109375" style="37" customWidth="1"/>
    <col min="12548" max="12548" width="4.42578125" style="37" customWidth="1"/>
    <col min="12549" max="12549" width="29.140625" style="37" customWidth="1"/>
    <col min="12550" max="12553" width="0" style="37" hidden="1" customWidth="1"/>
    <col min="12554" max="12554" width="25" style="37" customWidth="1"/>
    <col min="12555" max="12555" width="5.140625" style="37" customWidth="1"/>
    <col min="12556" max="12556" width="5.7109375" style="37" customWidth="1"/>
    <col min="12557" max="12557" width="5.85546875" style="37" customWidth="1"/>
    <col min="12558" max="12558" width="3.42578125" style="37" customWidth="1"/>
    <col min="12559" max="12561" width="0" style="37" hidden="1" customWidth="1"/>
    <col min="12562" max="12562" width="5.140625" style="37" bestFit="1" customWidth="1"/>
    <col min="12563" max="12563" width="0" style="37" hidden="1" customWidth="1"/>
    <col min="12564" max="12564" width="4.5703125" style="37" customWidth="1"/>
    <col min="12565" max="12565" width="0" style="37" hidden="1" customWidth="1"/>
    <col min="12566" max="12566" width="5.140625" style="37" customWidth="1"/>
    <col min="12567" max="12574" width="0" style="37" hidden="1" customWidth="1"/>
    <col min="12575" max="12575" width="8.28515625" style="37" customWidth="1"/>
    <col min="12576" max="12577" width="6.5703125" style="37" customWidth="1"/>
    <col min="12578" max="12578" width="11" style="37" customWidth="1"/>
    <col min="12579" max="12579" width="11.85546875" style="37" customWidth="1"/>
    <col min="12580" max="12580" width="0" style="37" hidden="1" customWidth="1"/>
    <col min="12581" max="12581" width="3" style="37" customWidth="1"/>
    <col min="12582" max="12582" width="4.85546875" style="37" customWidth="1"/>
    <col min="12583" max="12583" width="4.7109375" style="37" customWidth="1"/>
    <col min="12584" max="12584" width="10.7109375" style="37" customWidth="1"/>
    <col min="12585" max="12585" width="0" style="37" hidden="1" customWidth="1"/>
    <col min="12586" max="12586" width="7.42578125" style="37" customWidth="1"/>
    <col min="12587" max="12589" width="0" style="37" hidden="1" customWidth="1"/>
    <col min="12590" max="12800" width="9.140625" style="37"/>
    <col min="12801" max="12801" width="4.28515625" style="37" customWidth="1"/>
    <col min="12802" max="12802" width="0" style="37" hidden="1" customWidth="1"/>
    <col min="12803" max="12803" width="3.7109375" style="37" customWidth="1"/>
    <col min="12804" max="12804" width="4.42578125" style="37" customWidth="1"/>
    <col min="12805" max="12805" width="29.140625" style="37" customWidth="1"/>
    <col min="12806" max="12809" width="0" style="37" hidden="1" customWidth="1"/>
    <col min="12810" max="12810" width="25" style="37" customWidth="1"/>
    <col min="12811" max="12811" width="5.140625" style="37" customWidth="1"/>
    <col min="12812" max="12812" width="5.7109375" style="37" customWidth="1"/>
    <col min="12813" max="12813" width="5.85546875" style="37" customWidth="1"/>
    <col min="12814" max="12814" width="3.42578125" style="37" customWidth="1"/>
    <col min="12815" max="12817" width="0" style="37" hidden="1" customWidth="1"/>
    <col min="12818" max="12818" width="5.140625" style="37" bestFit="1" customWidth="1"/>
    <col min="12819" max="12819" width="0" style="37" hidden="1" customWidth="1"/>
    <col min="12820" max="12820" width="4.5703125" style="37" customWidth="1"/>
    <col min="12821" max="12821" width="0" style="37" hidden="1" customWidth="1"/>
    <col min="12822" max="12822" width="5.140625" style="37" customWidth="1"/>
    <col min="12823" max="12830" width="0" style="37" hidden="1" customWidth="1"/>
    <col min="12831" max="12831" width="8.28515625" style="37" customWidth="1"/>
    <col min="12832" max="12833" width="6.5703125" style="37" customWidth="1"/>
    <col min="12834" max="12834" width="11" style="37" customWidth="1"/>
    <col min="12835" max="12835" width="11.85546875" style="37" customWidth="1"/>
    <col min="12836" max="12836" width="0" style="37" hidden="1" customWidth="1"/>
    <col min="12837" max="12837" width="3" style="37" customWidth="1"/>
    <col min="12838" max="12838" width="4.85546875" style="37" customWidth="1"/>
    <col min="12839" max="12839" width="4.7109375" style="37" customWidth="1"/>
    <col min="12840" max="12840" width="10.7109375" style="37" customWidth="1"/>
    <col min="12841" max="12841" width="0" style="37" hidden="1" customWidth="1"/>
    <col min="12842" max="12842" width="7.42578125" style="37" customWidth="1"/>
    <col min="12843" max="12845" width="0" style="37" hidden="1" customWidth="1"/>
    <col min="12846" max="13056" width="9.140625" style="37"/>
    <col min="13057" max="13057" width="4.28515625" style="37" customWidth="1"/>
    <col min="13058" max="13058" width="0" style="37" hidden="1" customWidth="1"/>
    <col min="13059" max="13059" width="3.7109375" style="37" customWidth="1"/>
    <col min="13060" max="13060" width="4.42578125" style="37" customWidth="1"/>
    <col min="13061" max="13061" width="29.140625" style="37" customWidth="1"/>
    <col min="13062" max="13065" width="0" style="37" hidden="1" customWidth="1"/>
    <col min="13066" max="13066" width="25" style="37" customWidth="1"/>
    <col min="13067" max="13067" width="5.140625" style="37" customWidth="1"/>
    <col min="13068" max="13068" width="5.7109375" style="37" customWidth="1"/>
    <col min="13069" max="13069" width="5.85546875" style="37" customWidth="1"/>
    <col min="13070" max="13070" width="3.42578125" style="37" customWidth="1"/>
    <col min="13071" max="13073" width="0" style="37" hidden="1" customWidth="1"/>
    <col min="13074" max="13074" width="5.140625" style="37" bestFit="1" customWidth="1"/>
    <col min="13075" max="13075" width="0" style="37" hidden="1" customWidth="1"/>
    <col min="13076" max="13076" width="4.5703125" style="37" customWidth="1"/>
    <col min="13077" max="13077" width="0" style="37" hidden="1" customWidth="1"/>
    <col min="13078" max="13078" width="5.140625" style="37" customWidth="1"/>
    <col min="13079" max="13086" width="0" style="37" hidden="1" customWidth="1"/>
    <col min="13087" max="13087" width="8.28515625" style="37" customWidth="1"/>
    <col min="13088" max="13089" width="6.5703125" style="37" customWidth="1"/>
    <col min="13090" max="13090" width="11" style="37" customWidth="1"/>
    <col min="13091" max="13091" width="11.85546875" style="37" customWidth="1"/>
    <col min="13092" max="13092" width="0" style="37" hidden="1" customWidth="1"/>
    <col min="13093" max="13093" width="3" style="37" customWidth="1"/>
    <col min="13094" max="13094" width="4.85546875" style="37" customWidth="1"/>
    <col min="13095" max="13095" width="4.7109375" style="37" customWidth="1"/>
    <col min="13096" max="13096" width="10.7109375" style="37" customWidth="1"/>
    <col min="13097" max="13097" width="0" style="37" hidden="1" customWidth="1"/>
    <col min="13098" max="13098" width="7.42578125" style="37" customWidth="1"/>
    <col min="13099" max="13101" width="0" style="37" hidden="1" customWidth="1"/>
    <col min="13102" max="13312" width="9.140625" style="37"/>
    <col min="13313" max="13313" width="4.28515625" style="37" customWidth="1"/>
    <col min="13314" max="13314" width="0" style="37" hidden="1" customWidth="1"/>
    <col min="13315" max="13315" width="3.7109375" style="37" customWidth="1"/>
    <col min="13316" max="13316" width="4.42578125" style="37" customWidth="1"/>
    <col min="13317" max="13317" width="29.140625" style="37" customWidth="1"/>
    <col min="13318" max="13321" width="0" style="37" hidden="1" customWidth="1"/>
    <col min="13322" max="13322" width="25" style="37" customWidth="1"/>
    <col min="13323" max="13323" width="5.140625" style="37" customWidth="1"/>
    <col min="13324" max="13324" width="5.7109375" style="37" customWidth="1"/>
    <col min="13325" max="13325" width="5.85546875" style="37" customWidth="1"/>
    <col min="13326" max="13326" width="3.42578125" style="37" customWidth="1"/>
    <col min="13327" max="13329" width="0" style="37" hidden="1" customWidth="1"/>
    <col min="13330" max="13330" width="5.140625" style="37" bestFit="1" customWidth="1"/>
    <col min="13331" max="13331" width="0" style="37" hidden="1" customWidth="1"/>
    <col min="13332" max="13332" width="4.5703125" style="37" customWidth="1"/>
    <col min="13333" max="13333" width="0" style="37" hidden="1" customWidth="1"/>
    <col min="13334" max="13334" width="5.140625" style="37" customWidth="1"/>
    <col min="13335" max="13342" width="0" style="37" hidden="1" customWidth="1"/>
    <col min="13343" max="13343" width="8.28515625" style="37" customWidth="1"/>
    <col min="13344" max="13345" width="6.5703125" style="37" customWidth="1"/>
    <col min="13346" max="13346" width="11" style="37" customWidth="1"/>
    <col min="13347" max="13347" width="11.85546875" style="37" customWidth="1"/>
    <col min="13348" max="13348" width="0" style="37" hidden="1" customWidth="1"/>
    <col min="13349" max="13349" width="3" style="37" customWidth="1"/>
    <col min="13350" max="13350" width="4.85546875" style="37" customWidth="1"/>
    <col min="13351" max="13351" width="4.7109375" style="37" customWidth="1"/>
    <col min="13352" max="13352" width="10.7109375" style="37" customWidth="1"/>
    <col min="13353" max="13353" width="0" style="37" hidden="1" customWidth="1"/>
    <col min="13354" max="13354" width="7.42578125" style="37" customWidth="1"/>
    <col min="13355" max="13357" width="0" style="37" hidden="1" customWidth="1"/>
    <col min="13358" max="13568" width="9.140625" style="37"/>
    <col min="13569" max="13569" width="4.28515625" style="37" customWidth="1"/>
    <col min="13570" max="13570" width="0" style="37" hidden="1" customWidth="1"/>
    <col min="13571" max="13571" width="3.7109375" style="37" customWidth="1"/>
    <col min="13572" max="13572" width="4.42578125" style="37" customWidth="1"/>
    <col min="13573" max="13573" width="29.140625" style="37" customWidth="1"/>
    <col min="13574" max="13577" width="0" style="37" hidden="1" customWidth="1"/>
    <col min="13578" max="13578" width="25" style="37" customWidth="1"/>
    <col min="13579" max="13579" width="5.140625" style="37" customWidth="1"/>
    <col min="13580" max="13580" width="5.7109375" style="37" customWidth="1"/>
    <col min="13581" max="13581" width="5.85546875" style="37" customWidth="1"/>
    <col min="13582" max="13582" width="3.42578125" style="37" customWidth="1"/>
    <col min="13583" max="13585" width="0" style="37" hidden="1" customWidth="1"/>
    <col min="13586" max="13586" width="5.140625" style="37" bestFit="1" customWidth="1"/>
    <col min="13587" max="13587" width="0" style="37" hidden="1" customWidth="1"/>
    <col min="13588" max="13588" width="4.5703125" style="37" customWidth="1"/>
    <col min="13589" max="13589" width="0" style="37" hidden="1" customWidth="1"/>
    <col min="13590" max="13590" width="5.140625" style="37" customWidth="1"/>
    <col min="13591" max="13598" width="0" style="37" hidden="1" customWidth="1"/>
    <col min="13599" max="13599" width="8.28515625" style="37" customWidth="1"/>
    <col min="13600" max="13601" width="6.5703125" style="37" customWidth="1"/>
    <col min="13602" max="13602" width="11" style="37" customWidth="1"/>
    <col min="13603" max="13603" width="11.85546875" style="37" customWidth="1"/>
    <col min="13604" max="13604" width="0" style="37" hidden="1" customWidth="1"/>
    <col min="13605" max="13605" width="3" style="37" customWidth="1"/>
    <col min="13606" max="13606" width="4.85546875" style="37" customWidth="1"/>
    <col min="13607" max="13607" width="4.7109375" style="37" customWidth="1"/>
    <col min="13608" max="13608" width="10.7109375" style="37" customWidth="1"/>
    <col min="13609" max="13609" width="0" style="37" hidden="1" customWidth="1"/>
    <col min="13610" max="13610" width="7.42578125" style="37" customWidth="1"/>
    <col min="13611" max="13613" width="0" style="37" hidden="1" customWidth="1"/>
    <col min="13614" max="13824" width="9.140625" style="37"/>
    <col min="13825" max="13825" width="4.28515625" style="37" customWidth="1"/>
    <col min="13826" max="13826" width="0" style="37" hidden="1" customWidth="1"/>
    <col min="13827" max="13827" width="3.7109375" style="37" customWidth="1"/>
    <col min="13828" max="13828" width="4.42578125" style="37" customWidth="1"/>
    <col min="13829" max="13829" width="29.140625" style="37" customWidth="1"/>
    <col min="13830" max="13833" width="0" style="37" hidden="1" customWidth="1"/>
    <col min="13834" max="13834" width="25" style="37" customWidth="1"/>
    <col min="13835" max="13835" width="5.140625" style="37" customWidth="1"/>
    <col min="13836" max="13836" width="5.7109375" style="37" customWidth="1"/>
    <col min="13837" max="13837" width="5.85546875" style="37" customWidth="1"/>
    <col min="13838" max="13838" width="3.42578125" style="37" customWidth="1"/>
    <col min="13839" max="13841" width="0" style="37" hidden="1" customWidth="1"/>
    <col min="13842" max="13842" width="5.140625" style="37" bestFit="1" customWidth="1"/>
    <col min="13843" max="13843" width="0" style="37" hidden="1" customWidth="1"/>
    <col min="13844" max="13844" width="4.5703125" style="37" customWidth="1"/>
    <col min="13845" max="13845" width="0" style="37" hidden="1" customWidth="1"/>
    <col min="13846" max="13846" width="5.140625" style="37" customWidth="1"/>
    <col min="13847" max="13854" width="0" style="37" hidden="1" customWidth="1"/>
    <col min="13855" max="13855" width="8.28515625" style="37" customWidth="1"/>
    <col min="13856" max="13857" width="6.5703125" style="37" customWidth="1"/>
    <col min="13858" max="13858" width="11" style="37" customWidth="1"/>
    <col min="13859" max="13859" width="11.85546875" style="37" customWidth="1"/>
    <col min="13860" max="13860" width="0" style="37" hidden="1" customWidth="1"/>
    <col min="13861" max="13861" width="3" style="37" customWidth="1"/>
    <col min="13862" max="13862" width="4.85546875" style="37" customWidth="1"/>
    <col min="13863" max="13863" width="4.7109375" style="37" customWidth="1"/>
    <col min="13864" max="13864" width="10.7109375" style="37" customWidth="1"/>
    <col min="13865" max="13865" width="0" style="37" hidden="1" customWidth="1"/>
    <col min="13866" max="13866" width="7.42578125" style="37" customWidth="1"/>
    <col min="13867" max="13869" width="0" style="37" hidden="1" customWidth="1"/>
    <col min="13870" max="14080" width="9.140625" style="37"/>
    <col min="14081" max="14081" width="4.28515625" style="37" customWidth="1"/>
    <col min="14082" max="14082" width="0" style="37" hidden="1" customWidth="1"/>
    <col min="14083" max="14083" width="3.7109375" style="37" customWidth="1"/>
    <col min="14084" max="14084" width="4.42578125" style="37" customWidth="1"/>
    <col min="14085" max="14085" width="29.140625" style="37" customWidth="1"/>
    <col min="14086" max="14089" width="0" style="37" hidden="1" customWidth="1"/>
    <col min="14090" max="14090" width="25" style="37" customWidth="1"/>
    <col min="14091" max="14091" width="5.140625" style="37" customWidth="1"/>
    <col min="14092" max="14092" width="5.7109375" style="37" customWidth="1"/>
    <col min="14093" max="14093" width="5.85546875" style="37" customWidth="1"/>
    <col min="14094" max="14094" width="3.42578125" style="37" customWidth="1"/>
    <col min="14095" max="14097" width="0" style="37" hidden="1" customWidth="1"/>
    <col min="14098" max="14098" width="5.140625" style="37" bestFit="1" customWidth="1"/>
    <col min="14099" max="14099" width="0" style="37" hidden="1" customWidth="1"/>
    <col min="14100" max="14100" width="4.5703125" style="37" customWidth="1"/>
    <col min="14101" max="14101" width="0" style="37" hidden="1" customWidth="1"/>
    <col min="14102" max="14102" width="5.140625" style="37" customWidth="1"/>
    <col min="14103" max="14110" width="0" style="37" hidden="1" customWidth="1"/>
    <col min="14111" max="14111" width="8.28515625" style="37" customWidth="1"/>
    <col min="14112" max="14113" width="6.5703125" style="37" customWidth="1"/>
    <col min="14114" max="14114" width="11" style="37" customWidth="1"/>
    <col min="14115" max="14115" width="11.85546875" style="37" customWidth="1"/>
    <col min="14116" max="14116" width="0" style="37" hidden="1" customWidth="1"/>
    <col min="14117" max="14117" width="3" style="37" customWidth="1"/>
    <col min="14118" max="14118" width="4.85546875" style="37" customWidth="1"/>
    <col min="14119" max="14119" width="4.7109375" style="37" customWidth="1"/>
    <col min="14120" max="14120" width="10.7109375" style="37" customWidth="1"/>
    <col min="14121" max="14121" width="0" style="37" hidden="1" customWidth="1"/>
    <col min="14122" max="14122" width="7.42578125" style="37" customWidth="1"/>
    <col min="14123" max="14125" width="0" style="37" hidden="1" customWidth="1"/>
    <col min="14126" max="14336" width="9.140625" style="37"/>
    <col min="14337" max="14337" width="4.28515625" style="37" customWidth="1"/>
    <col min="14338" max="14338" width="0" style="37" hidden="1" customWidth="1"/>
    <col min="14339" max="14339" width="3.7109375" style="37" customWidth="1"/>
    <col min="14340" max="14340" width="4.42578125" style="37" customWidth="1"/>
    <col min="14341" max="14341" width="29.140625" style="37" customWidth="1"/>
    <col min="14342" max="14345" width="0" style="37" hidden="1" customWidth="1"/>
    <col min="14346" max="14346" width="25" style="37" customWidth="1"/>
    <col min="14347" max="14347" width="5.140625" style="37" customWidth="1"/>
    <col min="14348" max="14348" width="5.7109375" style="37" customWidth="1"/>
    <col min="14349" max="14349" width="5.85546875" style="37" customWidth="1"/>
    <col min="14350" max="14350" width="3.42578125" style="37" customWidth="1"/>
    <col min="14351" max="14353" width="0" style="37" hidden="1" customWidth="1"/>
    <col min="14354" max="14354" width="5.140625" style="37" bestFit="1" customWidth="1"/>
    <col min="14355" max="14355" width="0" style="37" hidden="1" customWidth="1"/>
    <col min="14356" max="14356" width="4.5703125" style="37" customWidth="1"/>
    <col min="14357" max="14357" width="0" style="37" hidden="1" customWidth="1"/>
    <col min="14358" max="14358" width="5.140625" style="37" customWidth="1"/>
    <col min="14359" max="14366" width="0" style="37" hidden="1" customWidth="1"/>
    <col min="14367" max="14367" width="8.28515625" style="37" customWidth="1"/>
    <col min="14368" max="14369" width="6.5703125" style="37" customWidth="1"/>
    <col min="14370" max="14370" width="11" style="37" customWidth="1"/>
    <col min="14371" max="14371" width="11.85546875" style="37" customWidth="1"/>
    <col min="14372" max="14372" width="0" style="37" hidden="1" customWidth="1"/>
    <col min="14373" max="14373" width="3" style="37" customWidth="1"/>
    <col min="14374" max="14374" width="4.85546875" style="37" customWidth="1"/>
    <col min="14375" max="14375" width="4.7109375" style="37" customWidth="1"/>
    <col min="14376" max="14376" width="10.7109375" style="37" customWidth="1"/>
    <col min="14377" max="14377" width="0" style="37" hidden="1" customWidth="1"/>
    <col min="14378" max="14378" width="7.42578125" style="37" customWidth="1"/>
    <col min="14379" max="14381" width="0" style="37" hidden="1" customWidth="1"/>
    <col min="14382" max="14592" width="9.140625" style="37"/>
    <col min="14593" max="14593" width="4.28515625" style="37" customWidth="1"/>
    <col min="14594" max="14594" width="0" style="37" hidden="1" customWidth="1"/>
    <col min="14595" max="14595" width="3.7109375" style="37" customWidth="1"/>
    <col min="14596" max="14596" width="4.42578125" style="37" customWidth="1"/>
    <col min="14597" max="14597" width="29.140625" style="37" customWidth="1"/>
    <col min="14598" max="14601" width="0" style="37" hidden="1" customWidth="1"/>
    <col min="14602" max="14602" width="25" style="37" customWidth="1"/>
    <col min="14603" max="14603" width="5.140625" style="37" customWidth="1"/>
    <col min="14604" max="14604" width="5.7109375" style="37" customWidth="1"/>
    <col min="14605" max="14605" width="5.85546875" style="37" customWidth="1"/>
    <col min="14606" max="14606" width="3.42578125" style="37" customWidth="1"/>
    <col min="14607" max="14609" width="0" style="37" hidden="1" customWidth="1"/>
    <col min="14610" max="14610" width="5.140625" style="37" bestFit="1" customWidth="1"/>
    <col min="14611" max="14611" width="0" style="37" hidden="1" customWidth="1"/>
    <col min="14612" max="14612" width="4.5703125" style="37" customWidth="1"/>
    <col min="14613" max="14613" width="0" style="37" hidden="1" customWidth="1"/>
    <col min="14614" max="14614" width="5.140625" style="37" customWidth="1"/>
    <col min="14615" max="14622" width="0" style="37" hidden="1" customWidth="1"/>
    <col min="14623" max="14623" width="8.28515625" style="37" customWidth="1"/>
    <col min="14624" max="14625" width="6.5703125" style="37" customWidth="1"/>
    <col min="14626" max="14626" width="11" style="37" customWidth="1"/>
    <col min="14627" max="14627" width="11.85546875" style="37" customWidth="1"/>
    <col min="14628" max="14628" width="0" style="37" hidden="1" customWidth="1"/>
    <col min="14629" max="14629" width="3" style="37" customWidth="1"/>
    <col min="14630" max="14630" width="4.85546875" style="37" customWidth="1"/>
    <col min="14631" max="14631" width="4.7109375" style="37" customWidth="1"/>
    <col min="14632" max="14632" width="10.7109375" style="37" customWidth="1"/>
    <col min="14633" max="14633" width="0" style="37" hidden="1" customWidth="1"/>
    <col min="14634" max="14634" width="7.42578125" style="37" customWidth="1"/>
    <col min="14635" max="14637" width="0" style="37" hidden="1" customWidth="1"/>
    <col min="14638" max="14848" width="9.140625" style="37"/>
    <col min="14849" max="14849" width="4.28515625" style="37" customWidth="1"/>
    <col min="14850" max="14850" width="0" style="37" hidden="1" customWidth="1"/>
    <col min="14851" max="14851" width="3.7109375" style="37" customWidth="1"/>
    <col min="14852" max="14852" width="4.42578125" style="37" customWidth="1"/>
    <col min="14853" max="14853" width="29.140625" style="37" customWidth="1"/>
    <col min="14854" max="14857" width="0" style="37" hidden="1" customWidth="1"/>
    <col min="14858" max="14858" width="25" style="37" customWidth="1"/>
    <col min="14859" max="14859" width="5.140625" style="37" customWidth="1"/>
    <col min="14860" max="14860" width="5.7109375" style="37" customWidth="1"/>
    <col min="14861" max="14861" width="5.85546875" style="37" customWidth="1"/>
    <col min="14862" max="14862" width="3.42578125" style="37" customWidth="1"/>
    <col min="14863" max="14865" width="0" style="37" hidden="1" customWidth="1"/>
    <col min="14866" max="14866" width="5.140625" style="37" bestFit="1" customWidth="1"/>
    <col min="14867" max="14867" width="0" style="37" hidden="1" customWidth="1"/>
    <col min="14868" max="14868" width="4.5703125" style="37" customWidth="1"/>
    <col min="14869" max="14869" width="0" style="37" hidden="1" customWidth="1"/>
    <col min="14870" max="14870" width="5.140625" style="37" customWidth="1"/>
    <col min="14871" max="14878" width="0" style="37" hidden="1" customWidth="1"/>
    <col min="14879" max="14879" width="8.28515625" style="37" customWidth="1"/>
    <col min="14880" max="14881" width="6.5703125" style="37" customWidth="1"/>
    <col min="14882" max="14882" width="11" style="37" customWidth="1"/>
    <col min="14883" max="14883" width="11.85546875" style="37" customWidth="1"/>
    <col min="14884" max="14884" width="0" style="37" hidden="1" customWidth="1"/>
    <col min="14885" max="14885" width="3" style="37" customWidth="1"/>
    <col min="14886" max="14886" width="4.85546875" style="37" customWidth="1"/>
    <col min="14887" max="14887" width="4.7109375" style="37" customWidth="1"/>
    <col min="14888" max="14888" width="10.7109375" style="37" customWidth="1"/>
    <col min="14889" max="14889" width="0" style="37" hidden="1" customWidth="1"/>
    <col min="14890" max="14890" width="7.42578125" style="37" customWidth="1"/>
    <col min="14891" max="14893" width="0" style="37" hidden="1" customWidth="1"/>
    <col min="14894" max="15104" width="9.140625" style="37"/>
    <col min="15105" max="15105" width="4.28515625" style="37" customWidth="1"/>
    <col min="15106" max="15106" width="0" style="37" hidden="1" customWidth="1"/>
    <col min="15107" max="15107" width="3.7109375" style="37" customWidth="1"/>
    <col min="15108" max="15108" width="4.42578125" style="37" customWidth="1"/>
    <col min="15109" max="15109" width="29.140625" style="37" customWidth="1"/>
    <col min="15110" max="15113" width="0" style="37" hidden="1" customWidth="1"/>
    <col min="15114" max="15114" width="25" style="37" customWidth="1"/>
    <col min="15115" max="15115" width="5.140625" style="37" customWidth="1"/>
    <col min="15116" max="15116" width="5.7109375" style="37" customWidth="1"/>
    <col min="15117" max="15117" width="5.85546875" style="37" customWidth="1"/>
    <col min="15118" max="15118" width="3.42578125" style="37" customWidth="1"/>
    <col min="15119" max="15121" width="0" style="37" hidden="1" customWidth="1"/>
    <col min="15122" max="15122" width="5.140625" style="37" bestFit="1" customWidth="1"/>
    <col min="15123" max="15123" width="0" style="37" hidden="1" customWidth="1"/>
    <col min="15124" max="15124" width="4.5703125" style="37" customWidth="1"/>
    <col min="15125" max="15125" width="0" style="37" hidden="1" customWidth="1"/>
    <col min="15126" max="15126" width="5.140625" style="37" customWidth="1"/>
    <col min="15127" max="15134" width="0" style="37" hidden="1" customWidth="1"/>
    <col min="15135" max="15135" width="8.28515625" style="37" customWidth="1"/>
    <col min="15136" max="15137" width="6.5703125" style="37" customWidth="1"/>
    <col min="15138" max="15138" width="11" style="37" customWidth="1"/>
    <col min="15139" max="15139" width="11.85546875" style="37" customWidth="1"/>
    <col min="15140" max="15140" width="0" style="37" hidden="1" customWidth="1"/>
    <col min="15141" max="15141" width="3" style="37" customWidth="1"/>
    <col min="15142" max="15142" width="4.85546875" style="37" customWidth="1"/>
    <col min="15143" max="15143" width="4.7109375" style="37" customWidth="1"/>
    <col min="15144" max="15144" width="10.7109375" style="37" customWidth="1"/>
    <col min="15145" max="15145" width="0" style="37" hidden="1" customWidth="1"/>
    <col min="15146" max="15146" width="7.42578125" style="37" customWidth="1"/>
    <col min="15147" max="15149" width="0" style="37" hidden="1" customWidth="1"/>
    <col min="15150" max="15360" width="9.140625" style="37"/>
    <col min="15361" max="15361" width="4.28515625" style="37" customWidth="1"/>
    <col min="15362" max="15362" width="0" style="37" hidden="1" customWidth="1"/>
    <col min="15363" max="15363" width="3.7109375" style="37" customWidth="1"/>
    <col min="15364" max="15364" width="4.42578125" style="37" customWidth="1"/>
    <col min="15365" max="15365" width="29.140625" style="37" customWidth="1"/>
    <col min="15366" max="15369" width="0" style="37" hidden="1" customWidth="1"/>
    <col min="15370" max="15370" width="25" style="37" customWidth="1"/>
    <col min="15371" max="15371" width="5.140625" style="37" customWidth="1"/>
    <col min="15372" max="15372" width="5.7109375" style="37" customWidth="1"/>
    <col min="15373" max="15373" width="5.85546875" style="37" customWidth="1"/>
    <col min="15374" max="15374" width="3.42578125" style="37" customWidth="1"/>
    <col min="15375" max="15377" width="0" style="37" hidden="1" customWidth="1"/>
    <col min="15378" max="15378" width="5.140625" style="37" bestFit="1" customWidth="1"/>
    <col min="15379" max="15379" width="0" style="37" hidden="1" customWidth="1"/>
    <col min="15380" max="15380" width="4.5703125" style="37" customWidth="1"/>
    <col min="15381" max="15381" width="0" style="37" hidden="1" customWidth="1"/>
    <col min="15382" max="15382" width="5.140625" style="37" customWidth="1"/>
    <col min="15383" max="15390" width="0" style="37" hidden="1" customWidth="1"/>
    <col min="15391" max="15391" width="8.28515625" style="37" customWidth="1"/>
    <col min="15392" max="15393" width="6.5703125" style="37" customWidth="1"/>
    <col min="15394" max="15394" width="11" style="37" customWidth="1"/>
    <col min="15395" max="15395" width="11.85546875" style="37" customWidth="1"/>
    <col min="15396" max="15396" width="0" style="37" hidden="1" customWidth="1"/>
    <col min="15397" max="15397" width="3" style="37" customWidth="1"/>
    <col min="15398" max="15398" width="4.85546875" style="37" customWidth="1"/>
    <col min="15399" max="15399" width="4.7109375" style="37" customWidth="1"/>
    <col min="15400" max="15400" width="10.7109375" style="37" customWidth="1"/>
    <col min="15401" max="15401" width="0" style="37" hidden="1" customWidth="1"/>
    <col min="15402" max="15402" width="7.42578125" style="37" customWidth="1"/>
    <col min="15403" max="15405" width="0" style="37" hidden="1" customWidth="1"/>
    <col min="15406" max="15616" width="9.140625" style="37"/>
    <col min="15617" max="15617" width="4.28515625" style="37" customWidth="1"/>
    <col min="15618" max="15618" width="0" style="37" hidden="1" customWidth="1"/>
    <col min="15619" max="15619" width="3.7109375" style="37" customWidth="1"/>
    <col min="15620" max="15620" width="4.42578125" style="37" customWidth="1"/>
    <col min="15621" max="15621" width="29.140625" style="37" customWidth="1"/>
    <col min="15622" max="15625" width="0" style="37" hidden="1" customWidth="1"/>
    <col min="15626" max="15626" width="25" style="37" customWidth="1"/>
    <col min="15627" max="15627" width="5.140625" style="37" customWidth="1"/>
    <col min="15628" max="15628" width="5.7109375" style="37" customWidth="1"/>
    <col min="15629" max="15629" width="5.85546875" style="37" customWidth="1"/>
    <col min="15630" max="15630" width="3.42578125" style="37" customWidth="1"/>
    <col min="15631" max="15633" width="0" style="37" hidden="1" customWidth="1"/>
    <col min="15634" max="15634" width="5.140625" style="37" bestFit="1" customWidth="1"/>
    <col min="15635" max="15635" width="0" style="37" hidden="1" customWidth="1"/>
    <col min="15636" max="15636" width="4.5703125" style="37" customWidth="1"/>
    <col min="15637" max="15637" width="0" style="37" hidden="1" customWidth="1"/>
    <col min="15638" max="15638" width="5.140625" style="37" customWidth="1"/>
    <col min="15639" max="15646" width="0" style="37" hidden="1" customWidth="1"/>
    <col min="15647" max="15647" width="8.28515625" style="37" customWidth="1"/>
    <col min="15648" max="15649" width="6.5703125" style="37" customWidth="1"/>
    <col min="15650" max="15650" width="11" style="37" customWidth="1"/>
    <col min="15651" max="15651" width="11.85546875" style="37" customWidth="1"/>
    <col min="15652" max="15652" width="0" style="37" hidden="1" customWidth="1"/>
    <col min="15653" max="15653" width="3" style="37" customWidth="1"/>
    <col min="15654" max="15654" width="4.85546875" style="37" customWidth="1"/>
    <col min="15655" max="15655" width="4.7109375" style="37" customWidth="1"/>
    <col min="15656" max="15656" width="10.7109375" style="37" customWidth="1"/>
    <col min="15657" max="15657" width="0" style="37" hidden="1" customWidth="1"/>
    <col min="15658" max="15658" width="7.42578125" style="37" customWidth="1"/>
    <col min="15659" max="15661" width="0" style="37" hidden="1" customWidth="1"/>
    <col min="15662" max="15872" width="9.140625" style="37"/>
    <col min="15873" max="15873" width="4.28515625" style="37" customWidth="1"/>
    <col min="15874" max="15874" width="0" style="37" hidden="1" customWidth="1"/>
    <col min="15875" max="15875" width="3.7109375" style="37" customWidth="1"/>
    <col min="15876" max="15876" width="4.42578125" style="37" customWidth="1"/>
    <col min="15877" max="15877" width="29.140625" style="37" customWidth="1"/>
    <col min="15878" max="15881" width="0" style="37" hidden="1" customWidth="1"/>
    <col min="15882" max="15882" width="25" style="37" customWidth="1"/>
    <col min="15883" max="15883" width="5.140625" style="37" customWidth="1"/>
    <col min="15884" max="15884" width="5.7109375" style="37" customWidth="1"/>
    <col min="15885" max="15885" width="5.85546875" style="37" customWidth="1"/>
    <col min="15886" max="15886" width="3.42578125" style="37" customWidth="1"/>
    <col min="15887" max="15889" width="0" style="37" hidden="1" customWidth="1"/>
    <col min="15890" max="15890" width="5.140625" style="37" bestFit="1" customWidth="1"/>
    <col min="15891" max="15891" width="0" style="37" hidden="1" customWidth="1"/>
    <col min="15892" max="15892" width="4.5703125" style="37" customWidth="1"/>
    <col min="15893" max="15893" width="0" style="37" hidden="1" customWidth="1"/>
    <col min="15894" max="15894" width="5.140625" style="37" customWidth="1"/>
    <col min="15895" max="15902" width="0" style="37" hidden="1" customWidth="1"/>
    <col min="15903" max="15903" width="8.28515625" style="37" customWidth="1"/>
    <col min="15904" max="15905" width="6.5703125" style="37" customWidth="1"/>
    <col min="15906" max="15906" width="11" style="37" customWidth="1"/>
    <col min="15907" max="15907" width="11.85546875" style="37" customWidth="1"/>
    <col min="15908" max="15908" width="0" style="37" hidden="1" customWidth="1"/>
    <col min="15909" max="15909" width="3" style="37" customWidth="1"/>
    <col min="15910" max="15910" width="4.85546875" style="37" customWidth="1"/>
    <col min="15911" max="15911" width="4.7109375" style="37" customWidth="1"/>
    <col min="15912" max="15912" width="10.7109375" style="37" customWidth="1"/>
    <col min="15913" max="15913" width="0" style="37" hidden="1" customWidth="1"/>
    <col min="15914" max="15914" width="7.42578125" style="37" customWidth="1"/>
    <col min="15915" max="15917" width="0" style="37" hidden="1" customWidth="1"/>
    <col min="15918" max="16128" width="9.140625" style="37"/>
    <col min="16129" max="16129" width="4.28515625" style="37" customWidth="1"/>
    <col min="16130" max="16130" width="0" style="37" hidden="1" customWidth="1"/>
    <col min="16131" max="16131" width="3.7109375" style="37" customWidth="1"/>
    <col min="16132" max="16132" width="4.42578125" style="37" customWidth="1"/>
    <col min="16133" max="16133" width="29.140625" style="37" customWidth="1"/>
    <col min="16134" max="16137" width="0" style="37" hidden="1" customWidth="1"/>
    <col min="16138" max="16138" width="25" style="37" customWidth="1"/>
    <col min="16139" max="16139" width="5.140625" style="37" customWidth="1"/>
    <col min="16140" max="16140" width="5.7109375" style="37" customWidth="1"/>
    <col min="16141" max="16141" width="5.85546875" style="37" customWidth="1"/>
    <col min="16142" max="16142" width="3.42578125" style="37" customWidth="1"/>
    <col min="16143" max="16145" width="0" style="37" hidden="1" customWidth="1"/>
    <col min="16146" max="16146" width="5.140625" style="37" bestFit="1" customWidth="1"/>
    <col min="16147" max="16147" width="0" style="37" hidden="1" customWidth="1"/>
    <col min="16148" max="16148" width="4.5703125" style="37" customWidth="1"/>
    <col min="16149" max="16149" width="0" style="37" hidden="1" customWidth="1"/>
    <col min="16150" max="16150" width="5.140625" style="37" customWidth="1"/>
    <col min="16151" max="16158" width="0" style="37" hidden="1" customWidth="1"/>
    <col min="16159" max="16159" width="8.28515625" style="37" customWidth="1"/>
    <col min="16160" max="16161" width="6.5703125" style="37" customWidth="1"/>
    <col min="16162" max="16162" width="11" style="37" customWidth="1"/>
    <col min="16163" max="16163" width="11.85546875" style="37" customWidth="1"/>
    <col min="16164" max="16164" width="0" style="37" hidden="1" customWidth="1"/>
    <col min="16165" max="16165" width="3" style="37" customWidth="1"/>
    <col min="16166" max="16166" width="4.85546875" style="37" customWidth="1"/>
    <col min="16167" max="16167" width="4.7109375" style="37" customWidth="1"/>
    <col min="16168" max="16168" width="10.7109375" style="37" customWidth="1"/>
    <col min="16169" max="16169" width="0" style="37" hidden="1" customWidth="1"/>
    <col min="16170" max="16170" width="7.42578125" style="37" customWidth="1"/>
    <col min="16171" max="16173" width="0" style="37" hidden="1" customWidth="1"/>
    <col min="16174" max="16384" width="9.140625" style="37"/>
  </cols>
  <sheetData>
    <row r="1" spans="1:45" s="2" customFormat="1" ht="154.5" customHeight="1" thickBot="1" x14ac:dyDescent="0.2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1"/>
      <c r="AR1" s="1"/>
    </row>
    <row r="2" spans="1:45" s="2" customFormat="1" ht="13.5" thickTop="1" x14ac:dyDescent="0.2">
      <c r="A2" s="3" t="s">
        <v>1</v>
      </c>
      <c r="B2" s="3"/>
      <c r="C2" s="3"/>
      <c r="D2" s="3"/>
      <c r="E2" s="3"/>
      <c r="F2" s="3"/>
      <c r="J2" s="4"/>
      <c r="K2" s="4"/>
      <c r="L2" s="177"/>
      <c r="M2" s="4"/>
      <c r="N2" s="5"/>
      <c r="O2" s="5"/>
      <c r="P2" s="6"/>
      <c r="Q2" s="7"/>
      <c r="R2" s="8"/>
      <c r="S2" s="7"/>
      <c r="U2" s="7"/>
      <c r="V2" s="8"/>
      <c r="W2" s="7"/>
      <c r="Y2" s="7"/>
      <c r="AA2" s="7"/>
      <c r="AC2" s="7"/>
      <c r="AH2" s="164"/>
      <c r="AI2" s="164"/>
      <c r="AK2" s="11"/>
      <c r="AL2" s="12"/>
      <c r="AM2" s="13"/>
      <c r="AN2" s="14"/>
      <c r="AO2" s="15"/>
      <c r="AP2" s="14" t="s">
        <v>2</v>
      </c>
      <c r="AQ2" s="16"/>
      <c r="AR2" s="17"/>
    </row>
    <row r="3" spans="1:45" s="2" customFormat="1" ht="90.75" customHeight="1" thickBot="1" x14ac:dyDescent="0.3">
      <c r="A3" s="341" t="s">
        <v>203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161"/>
      <c r="AQ3" s="19"/>
      <c r="AR3" s="19"/>
    </row>
    <row r="4" spans="1:45" s="2" customFormat="1" ht="17.25" customHeight="1" thickBot="1" x14ac:dyDescent="0.3">
      <c r="A4" s="342" t="s">
        <v>3</v>
      </c>
      <c r="B4" s="344" t="s">
        <v>4</v>
      </c>
      <c r="C4" s="346" t="s">
        <v>5</v>
      </c>
      <c r="D4" s="344" t="s">
        <v>6</v>
      </c>
      <c r="E4" s="348" t="s">
        <v>7</v>
      </c>
      <c r="F4" s="162"/>
      <c r="G4" s="350" t="s">
        <v>8</v>
      </c>
      <c r="H4" s="352" t="s">
        <v>9</v>
      </c>
      <c r="I4" s="354" t="s">
        <v>10</v>
      </c>
      <c r="J4" s="332" t="s">
        <v>11</v>
      </c>
      <c r="K4" s="334" t="s">
        <v>12</v>
      </c>
      <c r="L4" s="334" t="s">
        <v>13</v>
      </c>
      <c r="M4" s="336" t="s">
        <v>14</v>
      </c>
      <c r="N4" s="364" t="s">
        <v>15</v>
      </c>
      <c r="O4" s="366" t="s">
        <v>16</v>
      </c>
      <c r="P4" s="356" t="s">
        <v>17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8"/>
      <c r="AP4" s="359" t="s">
        <v>18</v>
      </c>
      <c r="AQ4" s="19"/>
      <c r="AR4" s="19" t="s">
        <v>19</v>
      </c>
      <c r="AS4" s="2" t="s">
        <v>20</v>
      </c>
    </row>
    <row r="5" spans="1:45" ht="103.5" customHeight="1" thickBot="1" x14ac:dyDescent="0.3">
      <c r="A5" s="343"/>
      <c r="B5" s="345"/>
      <c r="C5" s="347"/>
      <c r="D5" s="345"/>
      <c r="E5" s="349"/>
      <c r="F5" s="163" t="s">
        <v>21</v>
      </c>
      <c r="G5" s="351"/>
      <c r="H5" s="353"/>
      <c r="I5" s="355"/>
      <c r="J5" s="333"/>
      <c r="K5" s="335"/>
      <c r="L5" s="335"/>
      <c r="M5" s="337"/>
      <c r="N5" s="365"/>
      <c r="O5" s="367"/>
      <c r="P5" s="22" t="s">
        <v>22</v>
      </c>
      <c r="Q5" s="23" t="s">
        <v>23</v>
      </c>
      <c r="R5" s="24" t="s">
        <v>24</v>
      </c>
      <c r="S5" s="23" t="s">
        <v>23</v>
      </c>
      <c r="T5" s="25" t="s">
        <v>25</v>
      </c>
      <c r="U5" s="23" t="s">
        <v>23</v>
      </c>
      <c r="V5" s="25" t="s">
        <v>146</v>
      </c>
      <c r="W5" s="23" t="s">
        <v>23</v>
      </c>
      <c r="X5" s="25" t="s">
        <v>27</v>
      </c>
      <c r="Y5" s="23" t="s">
        <v>23</v>
      </c>
      <c r="Z5" s="25" t="s">
        <v>28</v>
      </c>
      <c r="AA5" s="23" t="s">
        <v>23</v>
      </c>
      <c r="AB5" s="25" t="s">
        <v>29</v>
      </c>
      <c r="AC5" s="23" t="s">
        <v>23</v>
      </c>
      <c r="AD5" s="25" t="s">
        <v>30</v>
      </c>
      <c r="AE5" s="26" t="s">
        <v>31</v>
      </c>
      <c r="AF5" s="27" t="s">
        <v>32</v>
      </c>
      <c r="AG5" s="27" t="s">
        <v>33</v>
      </c>
      <c r="AH5" s="165" t="s">
        <v>34</v>
      </c>
      <c r="AI5" s="166" t="s">
        <v>17</v>
      </c>
      <c r="AJ5" s="30" t="s">
        <v>35</v>
      </c>
      <c r="AK5" s="31" t="s">
        <v>36</v>
      </c>
      <c r="AL5" s="32" t="s">
        <v>37</v>
      </c>
      <c r="AM5" s="33" t="s">
        <v>38</v>
      </c>
      <c r="AN5" s="26" t="s">
        <v>39</v>
      </c>
      <c r="AO5" s="34" t="s">
        <v>248</v>
      </c>
      <c r="AP5" s="360" t="s">
        <v>18</v>
      </c>
      <c r="AQ5" s="35" t="s">
        <v>41</v>
      </c>
      <c r="AR5" s="36">
        <v>4.1666666666666664E-2</v>
      </c>
      <c r="AS5" s="36">
        <v>4.1666666666666664E-2</v>
      </c>
    </row>
    <row r="6" spans="1:45" x14ac:dyDescent="0.2">
      <c r="A6" s="141">
        <v>1</v>
      </c>
      <c r="B6" s="142"/>
      <c r="C6" s="143"/>
      <c r="D6" s="144"/>
      <c r="E6" s="61" t="s">
        <v>108</v>
      </c>
      <c r="F6" s="61"/>
      <c r="G6" s="118"/>
      <c r="H6" s="119" t="s">
        <v>147</v>
      </c>
      <c r="I6" s="118"/>
      <c r="J6" s="61" t="s">
        <v>148</v>
      </c>
      <c r="K6" s="63">
        <v>2002</v>
      </c>
      <c r="L6" s="61" t="s">
        <v>111</v>
      </c>
      <c r="M6" s="145">
        <v>1</v>
      </c>
      <c r="N6" s="61" t="s">
        <v>19</v>
      </c>
      <c r="O6" s="146"/>
      <c r="P6" s="147"/>
      <c r="Q6" s="148"/>
      <c r="R6" s="149"/>
      <c r="S6" s="148"/>
      <c r="T6" s="150"/>
      <c r="U6" s="148"/>
      <c r="V6" s="150"/>
      <c r="W6" s="148"/>
      <c r="X6" s="150"/>
      <c r="Y6" s="148"/>
      <c r="Z6" s="150"/>
      <c r="AA6" s="148"/>
      <c r="AB6" s="150"/>
      <c r="AC6" s="148"/>
      <c r="AD6" s="150"/>
      <c r="AE6" s="189"/>
      <c r="AF6" s="152">
        <f t="shared" ref="AF6:AF34" si="0">SUM(Q6,S6,U6,W6,Y6,AA6,AC6)</f>
        <v>0</v>
      </c>
      <c r="AG6" s="152"/>
      <c r="AH6" s="153">
        <v>7.8472222222222214E-4</v>
      </c>
      <c r="AI6" s="154">
        <f t="shared" ref="AI6:AI34" si="1">IF(AH6&lt;&gt;"",IF(AH6="сход","сход",IF(OR(AND(N6="м",AH6&gt;$AR$5),AND(N6="ж",AH6&gt;$AS$5)),"прев. КВ",IF(AK6&gt;0,"сн с этапов",AH6))),"не фин.")</f>
        <v>7.8472222222222214E-4</v>
      </c>
      <c r="AJ6" s="155">
        <f t="shared" ref="AJ6:AJ33" si="2">IF(ISNUMBER(AI6),0,IF(AI6="прев. КВ",2,IF(AI6="сн с этапов",1,IF(AI6="не фин.",4,3))))</f>
        <v>0</v>
      </c>
      <c r="AK6" s="131">
        <f t="shared" ref="AK6:AK34" si="3">COUNTIF(R6:AD6,"сн")</f>
        <v>0</v>
      </c>
      <c r="AL6" s="156">
        <v>1</v>
      </c>
      <c r="AM6" s="157">
        <f>IF(ISNA(VLOOKUP(AL6,[3]очки!$A$1:$B$65536,2,0)),0,IF(AJ6&gt;1,0,VLOOKUP(AL6,[3]очки!$A$1:$B$65536,2,0)))</f>
        <v>100</v>
      </c>
      <c r="AN6" s="158">
        <f t="shared" ref="AN6:AN34" si="4">IF(AJ6=0,AI6/SMALL($AI$6:$AI$34,1),"")</f>
        <v>1</v>
      </c>
      <c r="AO6" s="143" t="s">
        <v>150</v>
      </c>
      <c r="AP6" s="113"/>
    </row>
    <row r="7" spans="1:45" x14ac:dyDescent="0.2">
      <c r="A7" s="113">
        <v>2</v>
      </c>
      <c r="B7" s="114"/>
      <c r="C7" s="115"/>
      <c r="D7" s="116"/>
      <c r="E7" s="117" t="s">
        <v>42</v>
      </c>
      <c r="F7" s="61"/>
      <c r="G7" s="118"/>
      <c r="H7" s="117" t="s">
        <v>67</v>
      </c>
      <c r="I7" s="118"/>
      <c r="J7" s="117" t="s">
        <v>149</v>
      </c>
      <c r="K7" s="117">
        <v>2002</v>
      </c>
      <c r="L7" s="117" t="s">
        <v>150</v>
      </c>
      <c r="M7" s="120">
        <v>3</v>
      </c>
      <c r="N7" s="61" t="s">
        <v>19</v>
      </c>
      <c r="O7" s="121"/>
      <c r="P7" s="122"/>
      <c r="Q7" s="123"/>
      <c r="R7" s="124"/>
      <c r="S7" s="123"/>
      <c r="T7" s="125"/>
      <c r="U7" s="123"/>
      <c r="V7" s="125"/>
      <c r="W7" s="123"/>
      <c r="X7" s="125"/>
      <c r="Y7" s="123"/>
      <c r="Z7" s="125"/>
      <c r="AA7" s="123"/>
      <c r="AB7" s="125"/>
      <c r="AC7" s="123"/>
      <c r="AD7" s="125"/>
      <c r="AE7" s="159"/>
      <c r="AF7" s="127">
        <f t="shared" si="0"/>
        <v>0</v>
      </c>
      <c r="AG7" s="127"/>
      <c r="AH7" s="128">
        <v>7.9861111111111105E-4</v>
      </c>
      <c r="AI7" s="129">
        <f t="shared" si="1"/>
        <v>7.9861111111111105E-4</v>
      </c>
      <c r="AJ7" s="130">
        <f t="shared" si="2"/>
        <v>0</v>
      </c>
      <c r="AK7" s="131">
        <f t="shared" si="3"/>
        <v>0</v>
      </c>
      <c r="AL7" s="132">
        <v>2</v>
      </c>
      <c r="AM7" s="133">
        <f>IF(ISNA(VLOOKUP(AL7,[3]очки!$A$1:$B$65536,2,0)),0,IF(AJ7&gt;1,0,VLOOKUP(AL7,[3]очки!$A$1:$B$65536,2,0)))</f>
        <v>96</v>
      </c>
      <c r="AN7" s="134">
        <f t="shared" si="4"/>
        <v>1.0176991150442478</v>
      </c>
      <c r="AO7" s="115" t="s">
        <v>150</v>
      </c>
      <c r="AP7" s="113"/>
      <c r="AQ7" s="35"/>
      <c r="AR7" s="56"/>
    </row>
    <row r="8" spans="1:45" x14ac:dyDescent="0.2">
      <c r="A8" s="113">
        <v>3</v>
      </c>
      <c r="B8" s="114"/>
      <c r="C8" s="115"/>
      <c r="D8" s="116"/>
      <c r="E8" s="117" t="s">
        <v>42</v>
      </c>
      <c r="F8" s="61"/>
      <c r="G8" s="118"/>
      <c r="H8" s="117" t="s">
        <v>67</v>
      </c>
      <c r="I8" s="118"/>
      <c r="J8" s="117" t="s">
        <v>151</v>
      </c>
      <c r="K8" s="117">
        <v>2002</v>
      </c>
      <c r="L8" s="125" t="s">
        <v>150</v>
      </c>
      <c r="M8" s="120">
        <v>3</v>
      </c>
      <c r="N8" s="61" t="s">
        <v>19</v>
      </c>
      <c r="O8" s="121"/>
      <c r="P8" s="122"/>
      <c r="Q8" s="123"/>
      <c r="R8" s="124"/>
      <c r="S8" s="123"/>
      <c r="T8" s="125"/>
      <c r="U8" s="123"/>
      <c r="V8" s="125"/>
      <c r="W8" s="123"/>
      <c r="X8" s="125"/>
      <c r="Y8" s="123"/>
      <c r="Z8" s="125"/>
      <c r="AA8" s="123"/>
      <c r="AB8" s="125"/>
      <c r="AC8" s="123"/>
      <c r="AD8" s="125"/>
      <c r="AE8" s="159"/>
      <c r="AF8" s="127">
        <f t="shared" si="0"/>
        <v>0</v>
      </c>
      <c r="AG8" s="127"/>
      <c r="AH8" s="128">
        <v>8.1828703703703696E-4</v>
      </c>
      <c r="AI8" s="129">
        <f t="shared" si="1"/>
        <v>8.1828703703703696E-4</v>
      </c>
      <c r="AJ8" s="130">
        <f t="shared" si="2"/>
        <v>0</v>
      </c>
      <c r="AK8" s="131">
        <f t="shared" si="3"/>
        <v>0</v>
      </c>
      <c r="AL8" s="132">
        <v>3</v>
      </c>
      <c r="AM8" s="133">
        <f>IF(ISNA(VLOOKUP(AL8,[3]очки!$A$1:$B$65536,2,0)),0,IF(AJ8&gt;1,0,VLOOKUP(AL8,[3]очки!$A$1:$B$65536,2,0)))</f>
        <v>93</v>
      </c>
      <c r="AN8" s="134">
        <f t="shared" si="4"/>
        <v>1.0427728613569323</v>
      </c>
      <c r="AO8" s="115" t="s">
        <v>150</v>
      </c>
      <c r="AP8" s="113"/>
      <c r="AQ8" s="35"/>
      <c r="AR8" s="56"/>
    </row>
    <row r="9" spans="1:45" x14ac:dyDescent="0.2">
      <c r="A9" s="113">
        <v>4</v>
      </c>
      <c r="B9" s="114"/>
      <c r="C9" s="115"/>
      <c r="D9" s="116"/>
      <c r="E9" s="117" t="s">
        <v>42</v>
      </c>
      <c r="F9" s="61"/>
      <c r="G9" s="118"/>
      <c r="H9" s="117" t="s">
        <v>67</v>
      </c>
      <c r="I9" s="118"/>
      <c r="J9" s="117" t="s">
        <v>152</v>
      </c>
      <c r="K9" s="117">
        <v>2003</v>
      </c>
      <c r="L9" s="117" t="s">
        <v>153</v>
      </c>
      <c r="M9" s="120">
        <v>0.3</v>
      </c>
      <c r="N9" s="61" t="s">
        <v>19</v>
      </c>
      <c r="O9" s="121"/>
      <c r="P9" s="122"/>
      <c r="Q9" s="123"/>
      <c r="R9" s="124"/>
      <c r="S9" s="123"/>
      <c r="T9" s="125"/>
      <c r="U9" s="123"/>
      <c r="V9" s="125"/>
      <c r="W9" s="123"/>
      <c r="X9" s="125"/>
      <c r="Y9" s="123"/>
      <c r="Z9" s="125"/>
      <c r="AA9" s="123"/>
      <c r="AB9" s="125"/>
      <c r="AC9" s="123"/>
      <c r="AD9" s="125"/>
      <c r="AE9" s="140"/>
      <c r="AF9" s="127">
        <f t="shared" si="0"/>
        <v>0</v>
      </c>
      <c r="AG9" s="127"/>
      <c r="AH9" s="128">
        <v>8.599537037037036E-4</v>
      </c>
      <c r="AI9" s="129">
        <f t="shared" si="1"/>
        <v>8.599537037037036E-4</v>
      </c>
      <c r="AJ9" s="130">
        <f t="shared" si="2"/>
        <v>0</v>
      </c>
      <c r="AK9" s="131">
        <f t="shared" si="3"/>
        <v>0</v>
      </c>
      <c r="AL9" s="132">
        <v>4</v>
      </c>
      <c r="AM9" s="133">
        <f>IF(ISNA(VLOOKUP(AL9,[3]очки!$A$1:$B$65536,2,0)),0,IF(AJ9&gt;1,0,VLOOKUP(AL9,[3]очки!$A$1:$B$65536,2,0)))</f>
        <v>90</v>
      </c>
      <c r="AN9" s="134">
        <f t="shared" si="4"/>
        <v>1.0958702064896755</v>
      </c>
      <c r="AO9" s="115" t="s">
        <v>111</v>
      </c>
      <c r="AP9" s="113"/>
      <c r="AQ9" s="35"/>
      <c r="AR9" s="56"/>
    </row>
    <row r="10" spans="1:45" x14ac:dyDescent="0.2">
      <c r="A10" s="113">
        <v>5</v>
      </c>
      <c r="B10" s="114"/>
      <c r="C10" s="115"/>
      <c r="D10" s="116"/>
      <c r="E10" s="61" t="s">
        <v>154</v>
      </c>
      <c r="F10" s="61"/>
      <c r="G10" s="118"/>
      <c r="H10" s="119" t="s">
        <v>155</v>
      </c>
      <c r="I10" s="118"/>
      <c r="J10" s="61" t="s">
        <v>156</v>
      </c>
      <c r="K10" s="63">
        <v>2002</v>
      </c>
      <c r="L10" s="61" t="s">
        <v>111</v>
      </c>
      <c r="M10" s="120">
        <v>1</v>
      </c>
      <c r="N10" s="61" t="s">
        <v>19</v>
      </c>
      <c r="O10" s="121"/>
      <c r="P10" s="122"/>
      <c r="Q10" s="123"/>
      <c r="R10" s="124"/>
      <c r="S10" s="123"/>
      <c r="T10" s="125"/>
      <c r="U10" s="123"/>
      <c r="V10" s="125"/>
      <c r="W10" s="123"/>
      <c r="X10" s="125"/>
      <c r="Y10" s="123"/>
      <c r="Z10" s="125"/>
      <c r="AA10" s="123"/>
      <c r="AB10" s="125"/>
      <c r="AC10" s="123"/>
      <c r="AD10" s="125"/>
      <c r="AE10" s="159"/>
      <c r="AF10" s="127">
        <f t="shared" si="0"/>
        <v>0</v>
      </c>
      <c r="AG10" s="127"/>
      <c r="AH10" s="128">
        <v>9.0277777777777784E-4</v>
      </c>
      <c r="AI10" s="129">
        <f t="shared" si="1"/>
        <v>9.0277777777777784E-4</v>
      </c>
      <c r="AJ10" s="130">
        <f t="shared" si="2"/>
        <v>0</v>
      </c>
      <c r="AK10" s="131">
        <f t="shared" si="3"/>
        <v>0</v>
      </c>
      <c r="AL10" s="132">
        <v>5</v>
      </c>
      <c r="AM10" s="133">
        <f>IF(ISNA(VLOOKUP(AL10,[3]очки!$A$1:$B$65536,2,0)),0,IF(AJ10&gt;1,0,VLOOKUP(AL10,[3]очки!$A$1:$B$65536,2,0)))</f>
        <v>87</v>
      </c>
      <c r="AN10" s="134">
        <f t="shared" si="4"/>
        <v>1.1504424778761064</v>
      </c>
      <c r="AO10" s="115" t="s">
        <v>111</v>
      </c>
      <c r="AP10" s="113"/>
      <c r="AQ10" s="35"/>
      <c r="AR10" s="56"/>
    </row>
    <row r="11" spans="1:45" x14ac:dyDescent="0.2">
      <c r="A11" s="113">
        <v>6</v>
      </c>
      <c r="B11" s="114"/>
      <c r="C11" s="115"/>
      <c r="D11" s="116"/>
      <c r="E11" s="117" t="s">
        <v>55</v>
      </c>
      <c r="F11" s="61"/>
      <c r="G11" s="118"/>
      <c r="H11" s="117" t="s">
        <v>64</v>
      </c>
      <c r="I11" s="118"/>
      <c r="J11" s="117" t="s">
        <v>157</v>
      </c>
      <c r="K11" s="117">
        <v>2002</v>
      </c>
      <c r="L11" s="117" t="s">
        <v>150</v>
      </c>
      <c r="M11" s="120">
        <v>3</v>
      </c>
      <c r="N11" s="61" t="s">
        <v>19</v>
      </c>
      <c r="O11" s="121"/>
      <c r="P11" s="122"/>
      <c r="Q11" s="123"/>
      <c r="R11" s="124"/>
      <c r="S11" s="123"/>
      <c r="T11" s="125"/>
      <c r="U11" s="123"/>
      <c r="V11" s="125"/>
      <c r="W11" s="123"/>
      <c r="X11" s="125"/>
      <c r="Y11" s="123"/>
      <c r="Z11" s="125"/>
      <c r="AA11" s="123"/>
      <c r="AB11" s="125"/>
      <c r="AC11" s="123"/>
      <c r="AD11" s="125"/>
      <c r="AE11" s="159"/>
      <c r="AF11" s="127">
        <f t="shared" si="0"/>
        <v>0</v>
      </c>
      <c r="AG11" s="127"/>
      <c r="AH11" s="128">
        <v>9.7222222222222209E-4</v>
      </c>
      <c r="AI11" s="129">
        <f t="shared" si="1"/>
        <v>9.7222222222222209E-4</v>
      </c>
      <c r="AJ11" s="130">
        <f t="shared" si="2"/>
        <v>0</v>
      </c>
      <c r="AK11" s="131">
        <f t="shared" si="3"/>
        <v>0</v>
      </c>
      <c r="AL11" s="132">
        <v>6</v>
      </c>
      <c r="AM11" s="133">
        <f>IF(ISNA(VLOOKUP(AL11,[3]очки!$A$1:$B$65536,2,0)),0,IF(AJ11&gt;1,0,VLOOKUP(AL11,[3]очки!$A$1:$B$65536,2,0)))</f>
        <v>84</v>
      </c>
      <c r="AN11" s="134">
        <f t="shared" si="4"/>
        <v>1.2389380530973451</v>
      </c>
      <c r="AO11" s="115" t="s">
        <v>111</v>
      </c>
      <c r="AP11" s="113"/>
      <c r="AQ11" s="35"/>
      <c r="AR11" s="56"/>
    </row>
    <row r="12" spans="1:45" x14ac:dyDescent="0.2">
      <c r="A12" s="113">
        <v>7</v>
      </c>
      <c r="B12" s="114"/>
      <c r="C12" s="115"/>
      <c r="D12" s="116"/>
      <c r="E12" s="117" t="s">
        <v>100</v>
      </c>
      <c r="F12" s="61"/>
      <c r="G12" s="118"/>
      <c r="H12" s="117" t="s">
        <v>101</v>
      </c>
      <c r="I12" s="118"/>
      <c r="J12" s="117" t="s">
        <v>158</v>
      </c>
      <c r="K12" s="117">
        <v>2002</v>
      </c>
      <c r="L12" s="117" t="s">
        <v>44</v>
      </c>
      <c r="M12" s="120">
        <v>0.1</v>
      </c>
      <c r="N12" s="61" t="s">
        <v>19</v>
      </c>
      <c r="O12" s="121"/>
      <c r="P12" s="122"/>
      <c r="Q12" s="123"/>
      <c r="R12" s="124"/>
      <c r="S12" s="123"/>
      <c r="T12" s="125"/>
      <c r="U12" s="123"/>
      <c r="V12" s="125"/>
      <c r="W12" s="123"/>
      <c r="X12" s="125"/>
      <c r="Y12" s="123"/>
      <c r="Z12" s="125"/>
      <c r="AA12" s="123"/>
      <c r="AB12" s="125"/>
      <c r="AC12" s="123"/>
      <c r="AD12" s="125"/>
      <c r="AE12" s="138"/>
      <c r="AF12" s="127">
        <f t="shared" si="0"/>
        <v>0</v>
      </c>
      <c r="AG12" s="127"/>
      <c r="AH12" s="128">
        <v>1.0520833333333335E-3</v>
      </c>
      <c r="AI12" s="129">
        <f t="shared" si="1"/>
        <v>1.0520833333333335E-3</v>
      </c>
      <c r="AJ12" s="130">
        <f t="shared" si="2"/>
        <v>0</v>
      </c>
      <c r="AK12" s="131">
        <f t="shared" si="3"/>
        <v>0</v>
      </c>
      <c r="AL12" s="132">
        <v>7</v>
      </c>
      <c r="AM12" s="133">
        <f>IF(ISNA(VLOOKUP(AL12,[3]очки!$A$1:$B$65536,2,0)),0,IF(AJ12&gt;1,0,VLOOKUP(AL12,[3]очки!$A$1:$B$65536,2,0)))</f>
        <v>81</v>
      </c>
      <c r="AN12" s="134">
        <f t="shared" si="4"/>
        <v>1.3407079646017703</v>
      </c>
      <c r="AO12" s="115" t="s">
        <v>111</v>
      </c>
      <c r="AP12" s="113"/>
      <c r="AQ12" s="35"/>
      <c r="AR12" s="56"/>
    </row>
    <row r="13" spans="1:45" x14ac:dyDescent="0.2">
      <c r="A13" s="113">
        <v>8</v>
      </c>
      <c r="B13" s="114"/>
      <c r="C13" s="115"/>
      <c r="D13" s="116"/>
      <c r="E13" s="117" t="s">
        <v>100</v>
      </c>
      <c r="F13" s="61"/>
      <c r="G13" s="118"/>
      <c r="H13" s="117" t="s">
        <v>101</v>
      </c>
      <c r="I13" s="118"/>
      <c r="J13" s="117" t="s">
        <v>159</v>
      </c>
      <c r="K13" s="117">
        <v>2002</v>
      </c>
      <c r="L13" s="117" t="s">
        <v>111</v>
      </c>
      <c r="M13" s="120">
        <v>1</v>
      </c>
      <c r="N13" s="61" t="s">
        <v>19</v>
      </c>
      <c r="O13" s="121"/>
      <c r="P13" s="122"/>
      <c r="Q13" s="123"/>
      <c r="R13" s="124"/>
      <c r="S13" s="123"/>
      <c r="T13" s="125"/>
      <c r="U13" s="123"/>
      <c r="V13" s="125"/>
      <c r="W13" s="123"/>
      <c r="X13" s="125"/>
      <c r="Y13" s="123"/>
      <c r="Z13" s="125"/>
      <c r="AA13" s="123"/>
      <c r="AB13" s="125"/>
      <c r="AC13" s="123"/>
      <c r="AD13" s="125"/>
      <c r="AE13" s="138"/>
      <c r="AF13" s="127">
        <f t="shared" si="0"/>
        <v>0</v>
      </c>
      <c r="AG13" s="127"/>
      <c r="AH13" s="128">
        <v>1.0879629629629629E-3</v>
      </c>
      <c r="AI13" s="129">
        <f t="shared" si="1"/>
        <v>1.0879629629629629E-3</v>
      </c>
      <c r="AJ13" s="130">
        <f t="shared" si="2"/>
        <v>0</v>
      </c>
      <c r="AK13" s="131">
        <f t="shared" si="3"/>
        <v>0</v>
      </c>
      <c r="AL13" s="132">
        <v>8</v>
      </c>
      <c r="AM13" s="133">
        <f>IF(ISNA(VLOOKUP(AL13,[3]очки!$A$1:$B$65536,2,0)),0,IF(AJ13&gt;1,0,VLOOKUP(AL13,[3]очки!$A$1:$B$65536,2,0)))</f>
        <v>78</v>
      </c>
      <c r="AN13" s="134">
        <f t="shared" si="4"/>
        <v>1.3864306784660767</v>
      </c>
      <c r="AO13" s="115" t="s">
        <v>144</v>
      </c>
      <c r="AP13" s="113"/>
      <c r="AQ13" s="35"/>
      <c r="AR13" s="56"/>
    </row>
    <row r="14" spans="1:45" x14ac:dyDescent="0.2">
      <c r="A14" s="113">
        <v>9</v>
      </c>
      <c r="B14" s="114"/>
      <c r="C14" s="115"/>
      <c r="D14" s="116"/>
      <c r="E14" s="117" t="s">
        <v>42</v>
      </c>
      <c r="F14" s="61"/>
      <c r="G14" s="118"/>
      <c r="H14" s="117" t="s">
        <v>67</v>
      </c>
      <c r="I14" s="118"/>
      <c r="J14" s="117" t="s">
        <v>160</v>
      </c>
      <c r="K14" s="117">
        <v>2002</v>
      </c>
      <c r="L14" s="117" t="s">
        <v>44</v>
      </c>
      <c r="M14" s="120">
        <v>0.1</v>
      </c>
      <c r="N14" s="61" t="s">
        <v>19</v>
      </c>
      <c r="O14" s="121"/>
      <c r="P14" s="122"/>
      <c r="Q14" s="123"/>
      <c r="R14" s="124"/>
      <c r="S14" s="123"/>
      <c r="T14" s="125"/>
      <c r="U14" s="123"/>
      <c r="V14" s="125"/>
      <c r="W14" s="123"/>
      <c r="X14" s="125"/>
      <c r="Y14" s="123"/>
      <c r="Z14" s="125"/>
      <c r="AA14" s="123"/>
      <c r="AB14" s="125"/>
      <c r="AC14" s="123"/>
      <c r="AD14" s="125"/>
      <c r="AE14" s="190"/>
      <c r="AF14" s="127">
        <f t="shared" si="0"/>
        <v>0</v>
      </c>
      <c r="AG14" s="127"/>
      <c r="AH14" s="128">
        <v>1.1782407407407408E-3</v>
      </c>
      <c r="AI14" s="129">
        <f t="shared" si="1"/>
        <v>1.1782407407407408E-3</v>
      </c>
      <c r="AJ14" s="130">
        <f t="shared" si="2"/>
        <v>0</v>
      </c>
      <c r="AK14" s="131">
        <f t="shared" si="3"/>
        <v>0</v>
      </c>
      <c r="AL14" s="132">
        <v>9</v>
      </c>
      <c r="AM14" s="133">
        <f>IF(ISNA(VLOOKUP(AL14,[3]очки!$A$1:$B$65536,2,0)),0,IF(AJ14&gt;1,0,VLOOKUP(AL14,[3]очки!$A$1:$B$65536,2,0)))</f>
        <v>75</v>
      </c>
      <c r="AN14" s="134">
        <f t="shared" si="4"/>
        <v>1.5014749262536875</v>
      </c>
      <c r="AO14" s="115" t="s">
        <v>144</v>
      </c>
      <c r="AP14" s="113"/>
      <c r="AQ14" s="35"/>
      <c r="AR14" s="56"/>
    </row>
    <row r="15" spans="1:45" x14ac:dyDescent="0.2">
      <c r="A15" s="113">
        <v>10</v>
      </c>
      <c r="B15" s="114"/>
      <c r="C15" s="115"/>
      <c r="D15" s="116"/>
      <c r="E15" s="117" t="s">
        <v>42</v>
      </c>
      <c r="F15" s="61"/>
      <c r="G15" s="118"/>
      <c r="H15" s="117" t="s">
        <v>67</v>
      </c>
      <c r="I15" s="118"/>
      <c r="J15" s="117" t="s">
        <v>161</v>
      </c>
      <c r="K15" s="117">
        <v>2003</v>
      </c>
      <c r="L15" s="117" t="s">
        <v>150</v>
      </c>
      <c r="M15" s="120">
        <v>3</v>
      </c>
      <c r="N15" s="61" t="s">
        <v>19</v>
      </c>
      <c r="O15" s="121"/>
      <c r="P15" s="122"/>
      <c r="Q15" s="123"/>
      <c r="R15" s="124"/>
      <c r="S15" s="123"/>
      <c r="T15" s="125"/>
      <c r="U15" s="123"/>
      <c r="V15" s="125"/>
      <c r="W15" s="123"/>
      <c r="X15" s="125"/>
      <c r="Y15" s="123"/>
      <c r="Z15" s="125"/>
      <c r="AA15" s="123"/>
      <c r="AB15" s="125"/>
      <c r="AC15" s="123"/>
      <c r="AD15" s="125"/>
      <c r="AE15" s="159"/>
      <c r="AF15" s="127">
        <f t="shared" si="0"/>
        <v>0</v>
      </c>
      <c r="AG15" s="127"/>
      <c r="AH15" s="128">
        <v>1.179398148148148E-3</v>
      </c>
      <c r="AI15" s="129">
        <f t="shared" si="1"/>
        <v>1.179398148148148E-3</v>
      </c>
      <c r="AJ15" s="130">
        <f t="shared" si="2"/>
        <v>0</v>
      </c>
      <c r="AK15" s="131">
        <f t="shared" si="3"/>
        <v>0</v>
      </c>
      <c r="AL15" s="132">
        <v>10</v>
      </c>
      <c r="AM15" s="133">
        <f>IF(ISNA(VLOOKUP(AL15,[3]очки!$A$1:$B$65536,2,0)),0,IF(AJ15&gt;1,0,VLOOKUP(AL15,[3]очки!$A$1:$B$65536,2,0)))</f>
        <v>72</v>
      </c>
      <c r="AN15" s="134">
        <f t="shared" si="4"/>
        <v>1.5029498525073746</v>
      </c>
      <c r="AO15" s="115" t="s">
        <v>144</v>
      </c>
      <c r="AP15" s="113"/>
      <c r="AQ15" s="35"/>
      <c r="AR15" s="56"/>
    </row>
    <row r="16" spans="1:45" x14ac:dyDescent="0.2">
      <c r="A16" s="113">
        <v>11</v>
      </c>
      <c r="B16" s="114"/>
      <c r="C16" s="115"/>
      <c r="D16" s="116"/>
      <c r="E16" s="60" t="s">
        <v>162</v>
      </c>
      <c r="F16" s="61"/>
      <c r="G16" s="118"/>
      <c r="H16" s="119" t="s">
        <v>163</v>
      </c>
      <c r="I16" s="118"/>
      <c r="J16" s="61" t="s">
        <v>164</v>
      </c>
      <c r="K16" s="63">
        <v>2002</v>
      </c>
      <c r="L16" s="61" t="s">
        <v>111</v>
      </c>
      <c r="M16" s="120">
        <v>1</v>
      </c>
      <c r="N16" s="61" t="s">
        <v>19</v>
      </c>
      <c r="O16" s="121"/>
      <c r="P16" s="122"/>
      <c r="Q16" s="123"/>
      <c r="R16" s="124"/>
      <c r="S16" s="123"/>
      <c r="T16" s="125"/>
      <c r="U16" s="123"/>
      <c r="V16" s="125"/>
      <c r="W16" s="123"/>
      <c r="X16" s="125"/>
      <c r="Y16" s="123"/>
      <c r="Z16" s="125"/>
      <c r="AA16" s="123"/>
      <c r="AB16" s="125"/>
      <c r="AC16" s="123"/>
      <c r="AD16" s="125"/>
      <c r="AE16" s="159"/>
      <c r="AF16" s="127">
        <f t="shared" si="0"/>
        <v>0</v>
      </c>
      <c r="AG16" s="127"/>
      <c r="AH16" s="128">
        <v>1.2268518518518518E-3</v>
      </c>
      <c r="AI16" s="129">
        <f t="shared" si="1"/>
        <v>1.2268518518518518E-3</v>
      </c>
      <c r="AJ16" s="130">
        <f t="shared" si="2"/>
        <v>0</v>
      </c>
      <c r="AK16" s="131">
        <f t="shared" si="3"/>
        <v>0</v>
      </c>
      <c r="AL16" s="132">
        <v>11</v>
      </c>
      <c r="AM16" s="133">
        <f>IF(ISNA(VLOOKUP(AL16,[3]очки!$A$1:$B$65536,2,0)),0,IF(AJ16&gt;1,0,VLOOKUP(AL16,[3]очки!$A$1:$B$65536,2,0)))</f>
        <v>70</v>
      </c>
      <c r="AN16" s="134">
        <f t="shared" si="4"/>
        <v>1.5634218289085546</v>
      </c>
      <c r="AO16" s="115" t="s">
        <v>144</v>
      </c>
      <c r="AP16" s="113"/>
      <c r="AQ16" s="35"/>
      <c r="AR16" s="56"/>
    </row>
    <row r="17" spans="1:44" x14ac:dyDescent="0.2">
      <c r="A17" s="113">
        <v>12</v>
      </c>
      <c r="B17" s="114"/>
      <c r="C17" s="115"/>
      <c r="D17" s="116"/>
      <c r="E17" s="117" t="s">
        <v>100</v>
      </c>
      <c r="F17" s="61"/>
      <c r="G17" s="118"/>
      <c r="H17" s="117" t="s">
        <v>101</v>
      </c>
      <c r="I17" s="118"/>
      <c r="J17" s="117" t="s">
        <v>165</v>
      </c>
      <c r="K17" s="117">
        <v>2002</v>
      </c>
      <c r="L17" s="117" t="s">
        <v>111</v>
      </c>
      <c r="M17" s="120">
        <v>1</v>
      </c>
      <c r="N17" s="61" t="s">
        <v>19</v>
      </c>
      <c r="O17" s="121"/>
      <c r="P17" s="122"/>
      <c r="Q17" s="123"/>
      <c r="R17" s="124"/>
      <c r="S17" s="123"/>
      <c r="T17" s="125"/>
      <c r="U17" s="123"/>
      <c r="V17" s="125"/>
      <c r="W17" s="123"/>
      <c r="X17" s="125"/>
      <c r="Y17" s="123"/>
      <c r="Z17" s="125"/>
      <c r="AA17" s="123"/>
      <c r="AB17" s="125"/>
      <c r="AC17" s="123"/>
      <c r="AD17" s="125"/>
      <c r="AE17" s="159"/>
      <c r="AF17" s="127">
        <f t="shared" si="0"/>
        <v>0</v>
      </c>
      <c r="AG17" s="127"/>
      <c r="AH17" s="128">
        <v>1.25E-3</v>
      </c>
      <c r="AI17" s="129">
        <f t="shared" si="1"/>
        <v>1.25E-3</v>
      </c>
      <c r="AJ17" s="130">
        <f t="shared" si="2"/>
        <v>0</v>
      </c>
      <c r="AK17" s="131">
        <f t="shared" si="3"/>
        <v>0</v>
      </c>
      <c r="AL17" s="132">
        <v>12</v>
      </c>
      <c r="AM17" s="133">
        <f>IF(ISNA(VLOOKUP(AL17,[3]очки!$A$1:$B$65536,2,0)),0,IF(AJ17&gt;1,0,VLOOKUP(AL17,[3]очки!$A$1:$B$65536,2,0)))</f>
        <v>68</v>
      </c>
      <c r="AN17" s="134">
        <f t="shared" si="4"/>
        <v>1.5929203539823011</v>
      </c>
      <c r="AO17" s="115"/>
      <c r="AP17" s="113"/>
      <c r="AQ17" s="35"/>
      <c r="AR17" s="56"/>
    </row>
    <row r="18" spans="1:44" x14ac:dyDescent="0.2">
      <c r="A18" s="113">
        <v>13</v>
      </c>
      <c r="B18" s="114"/>
      <c r="C18" s="115"/>
      <c r="D18" s="116"/>
      <c r="E18" s="61" t="s">
        <v>108</v>
      </c>
      <c r="F18" s="61"/>
      <c r="G18" s="118"/>
      <c r="H18" s="119" t="s">
        <v>147</v>
      </c>
      <c r="I18" s="118"/>
      <c r="J18" s="44" t="s">
        <v>166</v>
      </c>
      <c r="K18" s="63">
        <v>2003</v>
      </c>
      <c r="L18" s="61" t="s">
        <v>153</v>
      </c>
      <c r="M18" s="120">
        <v>0.3</v>
      </c>
      <c r="N18" s="61" t="s">
        <v>19</v>
      </c>
      <c r="O18" s="121"/>
      <c r="P18" s="122"/>
      <c r="Q18" s="123"/>
      <c r="R18" s="124"/>
      <c r="S18" s="123"/>
      <c r="T18" s="125"/>
      <c r="U18" s="123"/>
      <c r="V18" s="125"/>
      <c r="W18" s="123"/>
      <c r="X18" s="125"/>
      <c r="Y18" s="123"/>
      <c r="Z18" s="125"/>
      <c r="AA18" s="123"/>
      <c r="AB18" s="125"/>
      <c r="AC18" s="123"/>
      <c r="AD18" s="125"/>
      <c r="AE18" s="159"/>
      <c r="AF18" s="127">
        <f t="shared" si="0"/>
        <v>0</v>
      </c>
      <c r="AG18" s="127"/>
      <c r="AH18" s="128">
        <v>1.3321759259259259E-3</v>
      </c>
      <c r="AI18" s="129">
        <f t="shared" si="1"/>
        <v>1.3321759259259259E-3</v>
      </c>
      <c r="AJ18" s="130">
        <f t="shared" si="2"/>
        <v>0</v>
      </c>
      <c r="AK18" s="131">
        <f t="shared" si="3"/>
        <v>0</v>
      </c>
      <c r="AL18" s="132">
        <v>13</v>
      </c>
      <c r="AM18" s="133">
        <f>IF(ISNA(VLOOKUP(AL18,[3]очки!$A$1:$B$65536,2,0)),0,IF(AJ18&gt;1,0,VLOOKUP(AL18,[3]очки!$A$1:$B$65536,2,0)))</f>
        <v>66</v>
      </c>
      <c r="AN18" s="134">
        <f t="shared" si="4"/>
        <v>1.6976401179941005</v>
      </c>
      <c r="AO18" s="115"/>
      <c r="AP18" s="113"/>
      <c r="AQ18" s="35"/>
      <c r="AR18" s="56"/>
    </row>
    <row r="19" spans="1:44" x14ac:dyDescent="0.2">
      <c r="A19" s="113">
        <v>14</v>
      </c>
      <c r="B19" s="114"/>
      <c r="C19" s="115"/>
      <c r="D19" s="116"/>
      <c r="E19" s="117" t="s">
        <v>42</v>
      </c>
      <c r="F19" s="61"/>
      <c r="G19" s="118"/>
      <c r="H19" s="117" t="s">
        <v>67</v>
      </c>
      <c r="I19" s="118"/>
      <c r="J19" s="117" t="s">
        <v>167</v>
      </c>
      <c r="K19" s="117">
        <v>2003</v>
      </c>
      <c r="L19" s="117" t="s">
        <v>47</v>
      </c>
      <c r="M19" s="120">
        <v>0</v>
      </c>
      <c r="N19" s="61" t="s">
        <v>19</v>
      </c>
      <c r="O19" s="121"/>
      <c r="P19" s="122"/>
      <c r="Q19" s="123"/>
      <c r="R19" s="124"/>
      <c r="S19" s="123"/>
      <c r="T19" s="125"/>
      <c r="U19" s="123"/>
      <c r="V19" s="125"/>
      <c r="W19" s="123"/>
      <c r="X19" s="125"/>
      <c r="Y19" s="123"/>
      <c r="Z19" s="125"/>
      <c r="AA19" s="123"/>
      <c r="AB19" s="125"/>
      <c r="AC19" s="123"/>
      <c r="AD19" s="125"/>
      <c r="AE19" s="159"/>
      <c r="AF19" s="127">
        <f t="shared" si="0"/>
        <v>0</v>
      </c>
      <c r="AG19" s="127"/>
      <c r="AH19" s="128">
        <v>1.3657407407407409E-3</v>
      </c>
      <c r="AI19" s="129">
        <f t="shared" si="1"/>
        <v>1.3657407407407409E-3</v>
      </c>
      <c r="AJ19" s="130">
        <f t="shared" si="2"/>
        <v>0</v>
      </c>
      <c r="AK19" s="131">
        <f t="shared" si="3"/>
        <v>0</v>
      </c>
      <c r="AL19" s="132">
        <v>14</v>
      </c>
      <c r="AM19" s="133">
        <f>IF(ISNA(VLOOKUP(AL19,[3]очки!$A$1:$B$65536,2,0)),0,IF(AJ19&gt;1,0,VLOOKUP(AL19,[3]очки!$A$1:$B$65536,2,0)))</f>
        <v>64</v>
      </c>
      <c r="AN19" s="134">
        <f t="shared" si="4"/>
        <v>1.7404129793510328</v>
      </c>
      <c r="AO19" s="115"/>
      <c r="AP19" s="113"/>
      <c r="AQ19" s="35"/>
      <c r="AR19" s="56"/>
    </row>
    <row r="20" spans="1:44" x14ac:dyDescent="0.2">
      <c r="A20" s="113">
        <v>15</v>
      </c>
      <c r="B20" s="114"/>
      <c r="C20" s="115"/>
      <c r="D20" s="116"/>
      <c r="E20" s="117" t="s">
        <v>59</v>
      </c>
      <c r="F20" s="61"/>
      <c r="G20" s="118"/>
      <c r="H20" s="117" t="s">
        <v>72</v>
      </c>
      <c r="I20" s="118"/>
      <c r="J20" s="117" t="s">
        <v>168</v>
      </c>
      <c r="K20" s="117">
        <v>2002</v>
      </c>
      <c r="L20" s="117" t="s">
        <v>111</v>
      </c>
      <c r="M20" s="120">
        <v>1</v>
      </c>
      <c r="N20" s="61" t="s">
        <v>19</v>
      </c>
      <c r="O20" s="121"/>
      <c r="P20" s="122"/>
      <c r="Q20" s="123"/>
      <c r="R20" s="124"/>
      <c r="S20" s="123"/>
      <c r="T20" s="125"/>
      <c r="U20" s="123"/>
      <c r="V20" s="125"/>
      <c r="W20" s="123"/>
      <c r="X20" s="125"/>
      <c r="Y20" s="123"/>
      <c r="Z20" s="125"/>
      <c r="AA20" s="123"/>
      <c r="AB20" s="125"/>
      <c r="AC20" s="123"/>
      <c r="AD20" s="125"/>
      <c r="AE20" s="159"/>
      <c r="AF20" s="127">
        <f t="shared" si="0"/>
        <v>0</v>
      </c>
      <c r="AG20" s="127"/>
      <c r="AH20" s="128">
        <v>1.3888888888888889E-3</v>
      </c>
      <c r="AI20" s="129">
        <f t="shared" si="1"/>
        <v>1.3888888888888889E-3</v>
      </c>
      <c r="AJ20" s="130">
        <f t="shared" si="2"/>
        <v>0</v>
      </c>
      <c r="AK20" s="131">
        <f t="shared" si="3"/>
        <v>0</v>
      </c>
      <c r="AL20" s="132">
        <v>15</v>
      </c>
      <c r="AM20" s="133">
        <f>IF(ISNA(VLOOKUP(AL20,[3]очки!$A$1:$B$65536,2,0)),0,IF(AJ20&gt;1,0,VLOOKUP(AL20,[3]очки!$A$1:$B$65536,2,0)))</f>
        <v>62</v>
      </c>
      <c r="AN20" s="134">
        <f t="shared" si="4"/>
        <v>1.7699115044247791</v>
      </c>
      <c r="AO20" s="115"/>
      <c r="AP20" s="113"/>
      <c r="AQ20" s="35"/>
      <c r="AR20" s="56"/>
    </row>
    <row r="21" spans="1:44" x14ac:dyDescent="0.2">
      <c r="A21" s="113">
        <v>16</v>
      </c>
      <c r="B21" s="114"/>
      <c r="C21" s="115"/>
      <c r="D21" s="116"/>
      <c r="E21" s="60" t="s">
        <v>42</v>
      </c>
      <c r="F21" s="61"/>
      <c r="G21" s="118"/>
      <c r="H21" s="119" t="s">
        <v>67</v>
      </c>
      <c r="I21" s="118"/>
      <c r="J21" s="61" t="s">
        <v>71</v>
      </c>
      <c r="K21" s="63">
        <v>2005</v>
      </c>
      <c r="L21" s="61" t="s">
        <v>47</v>
      </c>
      <c r="M21" s="120">
        <v>0</v>
      </c>
      <c r="N21" s="61" t="s">
        <v>19</v>
      </c>
      <c r="O21" s="121"/>
      <c r="P21" s="122"/>
      <c r="Q21" s="123"/>
      <c r="R21" s="124"/>
      <c r="S21" s="123"/>
      <c r="T21" s="125"/>
      <c r="U21" s="123"/>
      <c r="V21" s="125"/>
      <c r="W21" s="123"/>
      <c r="X21" s="125"/>
      <c r="Y21" s="123"/>
      <c r="Z21" s="125"/>
      <c r="AA21" s="123"/>
      <c r="AB21" s="125"/>
      <c r="AC21" s="123"/>
      <c r="AD21" s="125"/>
      <c r="AE21" s="159"/>
      <c r="AF21" s="127">
        <f t="shared" si="0"/>
        <v>0</v>
      </c>
      <c r="AG21" s="127"/>
      <c r="AH21" s="128">
        <v>1.4849537037037036E-3</v>
      </c>
      <c r="AI21" s="129">
        <f t="shared" si="1"/>
        <v>1.4849537037037036E-3</v>
      </c>
      <c r="AJ21" s="130">
        <f t="shared" si="2"/>
        <v>0</v>
      </c>
      <c r="AK21" s="131">
        <f t="shared" si="3"/>
        <v>0</v>
      </c>
      <c r="AL21" s="132">
        <v>16</v>
      </c>
      <c r="AM21" s="133">
        <f>IF(ISNA(VLOOKUP(AL21,[3]очки!$A$1:$B$65536,2,0)),0,IF(AJ21&gt;1,0,VLOOKUP(AL21,[3]очки!$A$1:$B$65536,2,0)))</f>
        <v>60</v>
      </c>
      <c r="AN21" s="134">
        <f t="shared" si="4"/>
        <v>1.8923303834808261</v>
      </c>
      <c r="AO21" s="115"/>
      <c r="AP21" s="113"/>
      <c r="AQ21" s="35"/>
      <c r="AR21" s="56"/>
    </row>
    <row r="22" spans="1:44" x14ac:dyDescent="0.2">
      <c r="A22" s="113">
        <v>17</v>
      </c>
      <c r="B22" s="114"/>
      <c r="C22" s="115"/>
      <c r="D22" s="116"/>
      <c r="E22" s="60" t="s">
        <v>100</v>
      </c>
      <c r="F22" s="61"/>
      <c r="G22" s="118"/>
      <c r="H22" s="119" t="s">
        <v>101</v>
      </c>
      <c r="I22" s="118"/>
      <c r="J22" s="61" t="s">
        <v>169</v>
      </c>
      <c r="K22" s="63">
        <v>2003</v>
      </c>
      <c r="L22" s="61" t="s">
        <v>47</v>
      </c>
      <c r="M22" s="120">
        <v>0</v>
      </c>
      <c r="N22" s="61" t="s">
        <v>19</v>
      </c>
      <c r="O22" s="121"/>
      <c r="P22" s="122"/>
      <c r="Q22" s="123"/>
      <c r="R22" s="124"/>
      <c r="S22" s="123"/>
      <c r="T22" s="125"/>
      <c r="U22" s="123"/>
      <c r="V22" s="125"/>
      <c r="W22" s="123"/>
      <c r="X22" s="125"/>
      <c r="Y22" s="123"/>
      <c r="Z22" s="125"/>
      <c r="AA22" s="123"/>
      <c r="AB22" s="125"/>
      <c r="AC22" s="123"/>
      <c r="AD22" s="125"/>
      <c r="AE22" s="159"/>
      <c r="AF22" s="127">
        <f t="shared" si="0"/>
        <v>0</v>
      </c>
      <c r="AG22" s="127"/>
      <c r="AH22" s="128">
        <v>1.5289351851851853E-3</v>
      </c>
      <c r="AI22" s="129">
        <f t="shared" si="1"/>
        <v>1.5289351851851853E-3</v>
      </c>
      <c r="AJ22" s="130">
        <f t="shared" si="2"/>
        <v>0</v>
      </c>
      <c r="AK22" s="131">
        <f t="shared" si="3"/>
        <v>0</v>
      </c>
      <c r="AL22" s="132">
        <v>17</v>
      </c>
      <c r="AM22" s="133">
        <f>IF(ISNA(VLOOKUP(AL22,[3]очки!$A$1:$B$65536,2,0)),0,IF(AJ22&gt;1,0,VLOOKUP(AL22,[3]очки!$A$1:$B$65536,2,0)))</f>
        <v>58</v>
      </c>
      <c r="AN22" s="134">
        <f t="shared" si="4"/>
        <v>1.9483775811209443</v>
      </c>
      <c r="AO22" s="115"/>
      <c r="AP22" s="113"/>
      <c r="AQ22" s="35"/>
      <c r="AR22" s="56"/>
    </row>
    <row r="23" spans="1:44" x14ac:dyDescent="0.2">
      <c r="A23" s="113">
        <v>18</v>
      </c>
      <c r="B23" s="114"/>
      <c r="C23" s="115"/>
      <c r="D23" s="116"/>
      <c r="E23" s="117" t="s">
        <v>91</v>
      </c>
      <c r="F23" s="61"/>
      <c r="G23" s="118"/>
      <c r="H23" s="117" t="s">
        <v>170</v>
      </c>
      <c r="I23" s="118"/>
      <c r="J23" s="117" t="s">
        <v>171</v>
      </c>
      <c r="K23" s="117">
        <v>2002</v>
      </c>
      <c r="L23" s="117" t="s">
        <v>111</v>
      </c>
      <c r="M23" s="120">
        <v>1</v>
      </c>
      <c r="N23" s="61" t="s">
        <v>19</v>
      </c>
      <c r="O23" s="121"/>
      <c r="P23" s="122"/>
      <c r="Q23" s="123"/>
      <c r="R23" s="124"/>
      <c r="S23" s="123"/>
      <c r="T23" s="125"/>
      <c r="U23" s="123"/>
      <c r="V23" s="125"/>
      <c r="W23" s="123"/>
      <c r="X23" s="125"/>
      <c r="Y23" s="123"/>
      <c r="Z23" s="125"/>
      <c r="AA23" s="123"/>
      <c r="AB23" s="125"/>
      <c r="AC23" s="123"/>
      <c r="AD23" s="125"/>
      <c r="AE23" s="159"/>
      <c r="AF23" s="127">
        <f t="shared" si="0"/>
        <v>0</v>
      </c>
      <c r="AG23" s="127"/>
      <c r="AH23" s="128">
        <v>1.5752314814814815E-3</v>
      </c>
      <c r="AI23" s="129">
        <f t="shared" si="1"/>
        <v>1.5752314814814815E-3</v>
      </c>
      <c r="AJ23" s="130">
        <f t="shared" si="2"/>
        <v>0</v>
      </c>
      <c r="AK23" s="131">
        <f t="shared" si="3"/>
        <v>0</v>
      </c>
      <c r="AL23" s="132">
        <v>18</v>
      </c>
      <c r="AM23" s="133">
        <f>IF(ISNA(VLOOKUP(AL23,[3]очки!$A$1:$B$65536,2,0)),0,IF(AJ23&gt;1,0,VLOOKUP(AL23,[3]очки!$A$1:$B$65536,2,0)))</f>
        <v>56</v>
      </c>
      <c r="AN23" s="134">
        <f t="shared" si="4"/>
        <v>2.0073746312684366</v>
      </c>
      <c r="AO23" s="115"/>
      <c r="AP23" s="113"/>
      <c r="AQ23" s="35"/>
      <c r="AR23" s="56"/>
    </row>
    <row r="24" spans="1:44" x14ac:dyDescent="0.2">
      <c r="A24" s="113">
        <v>19</v>
      </c>
      <c r="B24" s="114"/>
      <c r="C24" s="115"/>
      <c r="D24" s="116"/>
      <c r="E24" s="117" t="s">
        <v>55</v>
      </c>
      <c r="F24" s="135"/>
      <c r="G24" s="118"/>
      <c r="H24" s="188" t="s">
        <v>64</v>
      </c>
      <c r="I24" s="137"/>
      <c r="J24" s="117" t="s">
        <v>172</v>
      </c>
      <c r="K24" s="117">
        <v>2003</v>
      </c>
      <c r="L24" s="117" t="s">
        <v>44</v>
      </c>
      <c r="M24" s="120">
        <v>0.1</v>
      </c>
      <c r="N24" s="61" t="s">
        <v>19</v>
      </c>
      <c r="O24" s="121"/>
      <c r="P24" s="122"/>
      <c r="Q24" s="123"/>
      <c r="R24" s="124"/>
      <c r="S24" s="123"/>
      <c r="T24" s="125"/>
      <c r="U24" s="123"/>
      <c r="V24" s="125"/>
      <c r="W24" s="123"/>
      <c r="X24" s="125"/>
      <c r="Y24" s="123"/>
      <c r="Z24" s="125"/>
      <c r="AA24" s="123"/>
      <c r="AB24" s="125"/>
      <c r="AC24" s="123"/>
      <c r="AD24" s="125"/>
      <c r="AE24" s="159"/>
      <c r="AF24" s="127">
        <f t="shared" si="0"/>
        <v>0</v>
      </c>
      <c r="AG24" s="127"/>
      <c r="AH24" s="128">
        <v>1.7326388888888888E-3</v>
      </c>
      <c r="AI24" s="129">
        <f t="shared" si="1"/>
        <v>1.7326388888888888E-3</v>
      </c>
      <c r="AJ24" s="130">
        <f t="shared" si="2"/>
        <v>0</v>
      </c>
      <c r="AK24" s="131">
        <f t="shared" si="3"/>
        <v>0</v>
      </c>
      <c r="AL24" s="132">
        <v>19</v>
      </c>
      <c r="AM24" s="133">
        <f>IF(ISNA(VLOOKUP(AL24,[3]очки!$A$1:$B$65536,2,0)),0,IF(AJ24&gt;1,0,VLOOKUP(AL24,[3]очки!$A$1:$B$65536,2,0)))</f>
        <v>54</v>
      </c>
      <c r="AN24" s="134">
        <f t="shared" si="4"/>
        <v>2.2079646017699117</v>
      </c>
      <c r="AO24" s="115"/>
      <c r="AP24" s="113"/>
      <c r="AQ24" s="35"/>
      <c r="AR24" s="56"/>
    </row>
    <row r="25" spans="1:44" x14ac:dyDescent="0.2">
      <c r="A25" s="113">
        <v>20</v>
      </c>
      <c r="B25" s="114"/>
      <c r="C25" s="115"/>
      <c r="D25" s="116"/>
      <c r="E25" s="117" t="s">
        <v>100</v>
      </c>
      <c r="F25" s="135"/>
      <c r="G25" s="118"/>
      <c r="H25" s="188" t="s">
        <v>101</v>
      </c>
      <c r="I25" s="137"/>
      <c r="J25" s="117" t="s">
        <v>173</v>
      </c>
      <c r="K25" s="117">
        <v>2002</v>
      </c>
      <c r="L25" s="117" t="s">
        <v>153</v>
      </c>
      <c r="M25" s="120">
        <v>0.3</v>
      </c>
      <c r="N25" s="61" t="s">
        <v>19</v>
      </c>
      <c r="O25" s="121"/>
      <c r="P25" s="122"/>
      <c r="Q25" s="123"/>
      <c r="R25" s="124"/>
      <c r="S25" s="123"/>
      <c r="T25" s="125"/>
      <c r="U25" s="123"/>
      <c r="V25" s="125"/>
      <c r="W25" s="123"/>
      <c r="X25" s="125"/>
      <c r="Y25" s="123"/>
      <c r="Z25" s="125"/>
      <c r="AA25" s="123"/>
      <c r="AB25" s="125"/>
      <c r="AC25" s="123"/>
      <c r="AD25" s="125"/>
      <c r="AE25" s="140"/>
      <c r="AF25" s="127">
        <f t="shared" si="0"/>
        <v>0</v>
      </c>
      <c r="AG25" s="127"/>
      <c r="AH25" s="128">
        <v>1.8124999999999999E-3</v>
      </c>
      <c r="AI25" s="129">
        <f t="shared" si="1"/>
        <v>1.8124999999999999E-3</v>
      </c>
      <c r="AJ25" s="130">
        <f t="shared" si="2"/>
        <v>0</v>
      </c>
      <c r="AK25" s="131">
        <f t="shared" si="3"/>
        <v>0</v>
      </c>
      <c r="AL25" s="132">
        <v>20</v>
      </c>
      <c r="AM25" s="133">
        <f>IF(ISNA(VLOOKUP(AL25,[3]очки!$A$1:$B$65536,2,0)),0,IF(AJ25&gt;1,0,VLOOKUP(AL25,[3]очки!$A$1:$B$65536,2,0)))</f>
        <v>52</v>
      </c>
      <c r="AN25" s="134">
        <f t="shared" si="4"/>
        <v>2.3097345132743365</v>
      </c>
      <c r="AO25" s="115"/>
      <c r="AP25" s="113"/>
      <c r="AQ25" s="35"/>
      <c r="AR25" s="56"/>
    </row>
    <row r="26" spans="1:44" x14ac:dyDescent="0.2">
      <c r="A26" s="113">
        <v>21</v>
      </c>
      <c r="B26" s="114"/>
      <c r="C26" s="115"/>
      <c r="D26" s="116"/>
      <c r="E26" s="117" t="s">
        <v>59</v>
      </c>
      <c r="F26" s="135"/>
      <c r="G26" s="118"/>
      <c r="H26" s="188" t="s">
        <v>72</v>
      </c>
      <c r="I26" s="137"/>
      <c r="J26" s="117" t="s">
        <v>174</v>
      </c>
      <c r="K26" s="117">
        <v>2003</v>
      </c>
      <c r="L26" s="117" t="s">
        <v>153</v>
      </c>
      <c r="M26" s="120">
        <v>0.3</v>
      </c>
      <c r="N26" s="61" t="s">
        <v>19</v>
      </c>
      <c r="O26" s="121"/>
      <c r="P26" s="122"/>
      <c r="Q26" s="123"/>
      <c r="R26" s="124"/>
      <c r="S26" s="123"/>
      <c r="T26" s="125"/>
      <c r="U26" s="123"/>
      <c r="V26" s="125"/>
      <c r="W26" s="123"/>
      <c r="X26" s="125"/>
      <c r="Y26" s="123"/>
      <c r="Z26" s="125"/>
      <c r="AA26" s="123"/>
      <c r="AB26" s="125"/>
      <c r="AC26" s="123"/>
      <c r="AD26" s="125"/>
      <c r="AE26" s="159"/>
      <c r="AF26" s="127">
        <f t="shared" si="0"/>
        <v>0</v>
      </c>
      <c r="AG26" s="127"/>
      <c r="AH26" s="128">
        <v>1.8622685185185185E-3</v>
      </c>
      <c r="AI26" s="129">
        <f t="shared" si="1"/>
        <v>1.8622685185185185E-3</v>
      </c>
      <c r="AJ26" s="130">
        <f t="shared" si="2"/>
        <v>0</v>
      </c>
      <c r="AK26" s="131">
        <f t="shared" si="3"/>
        <v>0</v>
      </c>
      <c r="AL26" s="132">
        <v>21</v>
      </c>
      <c r="AM26" s="133">
        <f>IF(ISNA(VLOOKUP(AL26,[3]очки!$A$1:$B$65536,2,0)),0,IF(AJ26&gt;1,0,VLOOKUP(AL26,[3]очки!$A$1:$B$65536,2,0)))</f>
        <v>50</v>
      </c>
      <c r="AN26" s="134">
        <f t="shared" si="4"/>
        <v>2.3731563421828912</v>
      </c>
      <c r="AO26" s="115"/>
      <c r="AP26" s="113"/>
      <c r="AQ26" s="35"/>
      <c r="AR26" s="56"/>
    </row>
    <row r="27" spans="1:44" x14ac:dyDescent="0.2">
      <c r="A27" s="113">
        <v>22</v>
      </c>
      <c r="B27" s="114"/>
      <c r="C27" s="115"/>
      <c r="D27" s="116"/>
      <c r="E27" s="44" t="s">
        <v>81</v>
      </c>
      <c r="F27" s="135"/>
      <c r="G27" s="118"/>
      <c r="H27" s="136" t="s">
        <v>82</v>
      </c>
      <c r="I27" s="137"/>
      <c r="J27" s="44" t="s">
        <v>175</v>
      </c>
      <c r="K27" s="63">
        <v>2003</v>
      </c>
      <c r="L27" s="44" t="s">
        <v>47</v>
      </c>
      <c r="M27" s="120">
        <v>0</v>
      </c>
      <c r="N27" s="61" t="s">
        <v>19</v>
      </c>
      <c r="O27" s="121"/>
      <c r="P27" s="122"/>
      <c r="Q27" s="123"/>
      <c r="R27" s="124"/>
      <c r="S27" s="123"/>
      <c r="T27" s="125"/>
      <c r="U27" s="123"/>
      <c r="V27" s="125"/>
      <c r="W27" s="123"/>
      <c r="X27" s="125"/>
      <c r="Y27" s="123"/>
      <c r="Z27" s="125"/>
      <c r="AA27" s="123"/>
      <c r="AB27" s="125"/>
      <c r="AC27" s="123"/>
      <c r="AD27" s="125"/>
      <c r="AE27" s="159"/>
      <c r="AF27" s="127">
        <f t="shared" si="0"/>
        <v>0</v>
      </c>
      <c r="AG27" s="127"/>
      <c r="AH27" s="128">
        <v>2.2986111111111111E-3</v>
      </c>
      <c r="AI27" s="129">
        <f t="shared" si="1"/>
        <v>2.2986111111111111E-3</v>
      </c>
      <c r="AJ27" s="130">
        <f t="shared" si="2"/>
        <v>0</v>
      </c>
      <c r="AK27" s="131">
        <f t="shared" si="3"/>
        <v>0</v>
      </c>
      <c r="AL27" s="132">
        <v>22</v>
      </c>
      <c r="AM27" s="133">
        <f>IF(ISNA(VLOOKUP(AL27,[3]очки!$A$1:$B$65536,2,0)),0,IF(AJ27&gt;1,0,VLOOKUP(AL27,[3]очки!$A$1:$B$65536,2,0)))</f>
        <v>48</v>
      </c>
      <c r="AN27" s="134">
        <f t="shared" si="4"/>
        <v>2.9292035398230092</v>
      </c>
      <c r="AO27" s="115"/>
      <c r="AP27" s="113"/>
      <c r="AQ27" s="35"/>
      <c r="AR27" s="56"/>
    </row>
    <row r="28" spans="1:44" x14ac:dyDescent="0.2">
      <c r="A28" s="113">
        <v>23</v>
      </c>
      <c r="B28" s="114"/>
      <c r="C28" s="115"/>
      <c r="D28" s="116"/>
      <c r="E28" s="117" t="s">
        <v>100</v>
      </c>
      <c r="F28" s="135"/>
      <c r="G28" s="118"/>
      <c r="H28" s="188" t="s">
        <v>101</v>
      </c>
      <c r="I28" s="137"/>
      <c r="J28" s="117" t="s">
        <v>176</v>
      </c>
      <c r="K28" s="117">
        <v>2002</v>
      </c>
      <c r="L28" s="117" t="s">
        <v>47</v>
      </c>
      <c r="M28" s="120">
        <v>0</v>
      </c>
      <c r="N28" s="61" t="s">
        <v>19</v>
      </c>
      <c r="O28" s="121"/>
      <c r="P28" s="122"/>
      <c r="Q28" s="123"/>
      <c r="R28" s="124"/>
      <c r="S28" s="123"/>
      <c r="T28" s="125"/>
      <c r="U28" s="123"/>
      <c r="V28" s="125"/>
      <c r="W28" s="123"/>
      <c r="X28" s="125"/>
      <c r="Y28" s="123"/>
      <c r="Z28" s="125"/>
      <c r="AA28" s="123"/>
      <c r="AB28" s="125"/>
      <c r="AC28" s="123"/>
      <c r="AD28" s="125"/>
      <c r="AE28" s="159"/>
      <c r="AF28" s="127">
        <f t="shared" si="0"/>
        <v>0</v>
      </c>
      <c r="AG28" s="127"/>
      <c r="AH28" s="128" t="s">
        <v>103</v>
      </c>
      <c r="AI28" s="129" t="s">
        <v>103</v>
      </c>
      <c r="AJ28" s="130">
        <f t="shared" si="2"/>
        <v>3</v>
      </c>
      <c r="AK28" s="131">
        <f t="shared" si="3"/>
        <v>0</v>
      </c>
      <c r="AL28" s="132" t="s">
        <v>142</v>
      </c>
      <c r="AM28" s="133">
        <f>IF(ISNA(VLOOKUP(AL28,[3]очки!$A$1:$B$65536,2,0)),0,IF(AJ28&gt;1,0,VLOOKUP(AL28,[3]очки!$A$1:$B$65536,2,0)))</f>
        <v>0</v>
      </c>
      <c r="AN28" s="134" t="str">
        <f t="shared" si="4"/>
        <v/>
      </c>
      <c r="AO28" s="115"/>
      <c r="AP28" s="113"/>
      <c r="AQ28" s="35"/>
      <c r="AR28" s="56"/>
    </row>
    <row r="29" spans="1:44" x14ac:dyDescent="0.2">
      <c r="A29" s="113">
        <v>24</v>
      </c>
      <c r="B29" s="114"/>
      <c r="C29" s="115"/>
      <c r="D29" s="116"/>
      <c r="E29" s="117" t="s">
        <v>42</v>
      </c>
      <c r="F29" s="135"/>
      <c r="G29" s="118"/>
      <c r="H29" s="188" t="s">
        <v>67</v>
      </c>
      <c r="I29" s="137"/>
      <c r="J29" s="117" t="s">
        <v>177</v>
      </c>
      <c r="K29" s="117">
        <v>2003</v>
      </c>
      <c r="L29" s="117" t="s">
        <v>111</v>
      </c>
      <c r="M29" s="120">
        <v>1</v>
      </c>
      <c r="N29" s="61" t="s">
        <v>19</v>
      </c>
      <c r="O29" s="121"/>
      <c r="P29" s="122"/>
      <c r="Q29" s="123"/>
      <c r="R29" s="124"/>
      <c r="S29" s="123"/>
      <c r="T29" s="125"/>
      <c r="U29" s="123"/>
      <c r="V29" s="125"/>
      <c r="W29" s="123"/>
      <c r="X29" s="125"/>
      <c r="Y29" s="123"/>
      <c r="Z29" s="125"/>
      <c r="AA29" s="123"/>
      <c r="AB29" s="125"/>
      <c r="AC29" s="123"/>
      <c r="AD29" s="125"/>
      <c r="AE29" s="159"/>
      <c r="AF29" s="127">
        <f t="shared" si="0"/>
        <v>0</v>
      </c>
      <c r="AG29" s="127"/>
      <c r="AH29" s="128" t="s">
        <v>103</v>
      </c>
      <c r="AI29" s="129" t="s">
        <v>103</v>
      </c>
      <c r="AJ29" s="130">
        <f t="shared" si="2"/>
        <v>3</v>
      </c>
      <c r="AK29" s="131">
        <f t="shared" si="3"/>
        <v>0</v>
      </c>
      <c r="AL29" s="132" t="s">
        <v>142</v>
      </c>
      <c r="AM29" s="133">
        <f>IF(ISNA(VLOOKUP(AL29,[3]очки!$A$1:$B$65536,2,0)),0,IF(AJ29&gt;1,0,VLOOKUP(AL29,[3]очки!$A$1:$B$65536,2,0)))</f>
        <v>0</v>
      </c>
      <c r="AN29" s="134" t="str">
        <f t="shared" si="4"/>
        <v/>
      </c>
      <c r="AO29" s="115"/>
      <c r="AP29" s="113"/>
      <c r="AQ29" s="35"/>
      <c r="AR29" s="56"/>
    </row>
    <row r="30" spans="1:44" x14ac:dyDescent="0.2">
      <c r="A30" s="113">
        <v>25</v>
      </c>
      <c r="B30" s="114"/>
      <c r="C30" s="115"/>
      <c r="D30" s="116"/>
      <c r="E30" s="117" t="s">
        <v>59</v>
      </c>
      <c r="F30" s="135"/>
      <c r="G30" s="118"/>
      <c r="H30" s="188" t="s">
        <v>72</v>
      </c>
      <c r="I30" s="137"/>
      <c r="J30" s="117" t="s">
        <v>178</v>
      </c>
      <c r="K30" s="117">
        <v>2002</v>
      </c>
      <c r="L30" s="117" t="s">
        <v>153</v>
      </c>
      <c r="M30" s="120">
        <v>0.3</v>
      </c>
      <c r="N30" s="61" t="s">
        <v>19</v>
      </c>
      <c r="O30" s="121"/>
      <c r="P30" s="122"/>
      <c r="Q30" s="123"/>
      <c r="R30" s="124"/>
      <c r="S30" s="123"/>
      <c r="T30" s="125"/>
      <c r="U30" s="123"/>
      <c r="V30" s="125"/>
      <c r="W30" s="123"/>
      <c r="X30" s="125"/>
      <c r="Y30" s="123"/>
      <c r="Z30" s="125"/>
      <c r="AA30" s="123"/>
      <c r="AB30" s="125"/>
      <c r="AC30" s="123"/>
      <c r="AD30" s="125"/>
      <c r="AE30" s="159"/>
      <c r="AF30" s="127">
        <f t="shared" si="0"/>
        <v>0</v>
      </c>
      <c r="AG30" s="127"/>
      <c r="AH30" s="128" t="s">
        <v>103</v>
      </c>
      <c r="AI30" s="129" t="s">
        <v>103</v>
      </c>
      <c r="AJ30" s="130">
        <f t="shared" si="2"/>
        <v>3</v>
      </c>
      <c r="AK30" s="131">
        <f t="shared" si="3"/>
        <v>0</v>
      </c>
      <c r="AL30" s="132" t="s">
        <v>142</v>
      </c>
      <c r="AM30" s="133">
        <f>IF(ISNA(VLOOKUP(AL30,[3]очки!$A$1:$B$65536,2,0)),0,IF(AJ30&gt;1,0,VLOOKUP(AL30,[3]очки!$A$1:$B$65536,2,0)))</f>
        <v>0</v>
      </c>
      <c r="AN30" s="134" t="str">
        <f t="shared" si="4"/>
        <v/>
      </c>
      <c r="AO30" s="115"/>
      <c r="AP30" s="113"/>
      <c r="AQ30" s="35"/>
      <c r="AR30" s="56"/>
    </row>
    <row r="31" spans="1:44" x14ac:dyDescent="0.2">
      <c r="A31" s="113">
        <v>26</v>
      </c>
      <c r="B31" s="114"/>
      <c r="C31" s="115"/>
      <c r="D31" s="116"/>
      <c r="E31" s="44" t="s">
        <v>81</v>
      </c>
      <c r="F31" s="135"/>
      <c r="G31" s="118"/>
      <c r="H31" s="136" t="s">
        <v>82</v>
      </c>
      <c r="I31" s="137"/>
      <c r="J31" s="44" t="s">
        <v>179</v>
      </c>
      <c r="K31" s="63">
        <v>2003</v>
      </c>
      <c r="L31" s="44" t="s">
        <v>47</v>
      </c>
      <c r="M31" s="120">
        <v>0</v>
      </c>
      <c r="N31" s="44" t="s">
        <v>19</v>
      </c>
      <c r="O31" s="121"/>
      <c r="P31" s="122"/>
      <c r="Q31" s="123"/>
      <c r="R31" s="124"/>
      <c r="S31" s="123"/>
      <c r="T31" s="125"/>
      <c r="U31" s="123"/>
      <c r="V31" s="125"/>
      <c r="W31" s="123"/>
      <c r="X31" s="125"/>
      <c r="Y31" s="123"/>
      <c r="Z31" s="125"/>
      <c r="AA31" s="123"/>
      <c r="AB31" s="125"/>
      <c r="AC31" s="123"/>
      <c r="AD31" s="125"/>
      <c r="AE31" s="159"/>
      <c r="AF31" s="127">
        <f t="shared" si="0"/>
        <v>0</v>
      </c>
      <c r="AG31" s="127"/>
      <c r="AH31" s="128" t="s">
        <v>103</v>
      </c>
      <c r="AI31" s="129" t="s">
        <v>103</v>
      </c>
      <c r="AJ31" s="130">
        <f t="shared" si="2"/>
        <v>3</v>
      </c>
      <c r="AK31" s="131">
        <f t="shared" si="3"/>
        <v>0</v>
      </c>
      <c r="AL31" s="132" t="s">
        <v>142</v>
      </c>
      <c r="AM31" s="133">
        <f>IF(ISNA(VLOOKUP(AL31,[3]очки!$A$1:$B$65536,2,0)),0,IF(AJ31&gt;1,0,VLOOKUP(AL31,[3]очки!$A$1:$B$65536,2,0)))</f>
        <v>0</v>
      </c>
      <c r="AN31" s="134" t="str">
        <f t="shared" si="4"/>
        <v/>
      </c>
      <c r="AO31" s="115"/>
      <c r="AP31" s="113"/>
      <c r="AQ31" s="35"/>
      <c r="AR31" s="56"/>
    </row>
    <row r="32" spans="1:44" x14ac:dyDescent="0.2">
      <c r="A32" s="113">
        <v>27</v>
      </c>
      <c r="B32" s="114"/>
      <c r="C32" s="115"/>
      <c r="D32" s="116"/>
      <c r="E32" s="61" t="s">
        <v>108</v>
      </c>
      <c r="F32" s="135"/>
      <c r="G32" s="118"/>
      <c r="H32" s="136" t="s">
        <v>147</v>
      </c>
      <c r="I32" s="137"/>
      <c r="J32" s="60" t="s">
        <v>180</v>
      </c>
      <c r="K32" s="63">
        <v>2003</v>
      </c>
      <c r="L32" s="61" t="s">
        <v>47</v>
      </c>
      <c r="M32" s="120">
        <v>0</v>
      </c>
      <c r="N32" s="61" t="s">
        <v>19</v>
      </c>
      <c r="O32" s="121"/>
      <c r="P32" s="122"/>
      <c r="Q32" s="123"/>
      <c r="R32" s="124"/>
      <c r="S32" s="123"/>
      <c r="T32" s="125"/>
      <c r="U32" s="123"/>
      <c r="V32" s="125"/>
      <c r="W32" s="123"/>
      <c r="X32" s="125"/>
      <c r="Y32" s="123"/>
      <c r="Z32" s="125"/>
      <c r="AA32" s="123"/>
      <c r="AB32" s="125"/>
      <c r="AC32" s="123"/>
      <c r="AD32" s="125"/>
      <c r="AE32" s="159"/>
      <c r="AF32" s="127">
        <f t="shared" si="0"/>
        <v>0</v>
      </c>
      <c r="AG32" s="127"/>
      <c r="AH32" s="128" t="s">
        <v>103</v>
      </c>
      <c r="AI32" s="129" t="s">
        <v>103</v>
      </c>
      <c r="AJ32" s="130">
        <f t="shared" si="2"/>
        <v>3</v>
      </c>
      <c r="AK32" s="131">
        <f t="shared" si="3"/>
        <v>0</v>
      </c>
      <c r="AL32" s="132" t="s">
        <v>142</v>
      </c>
      <c r="AM32" s="133">
        <f>IF(ISNA(VLOOKUP(AL32,[3]очки!$A$1:$B$65536,2,0)),0,IF(AJ32&gt;1,0,VLOOKUP(AL32,[3]очки!$A$1:$B$65536,2,0)))</f>
        <v>0</v>
      </c>
      <c r="AN32" s="134" t="str">
        <f t="shared" si="4"/>
        <v/>
      </c>
      <c r="AO32" s="115"/>
      <c r="AP32" s="113"/>
      <c r="AQ32" s="35"/>
      <c r="AR32" s="56"/>
    </row>
    <row r="33" spans="1:44" x14ac:dyDescent="0.2">
      <c r="A33" s="113">
        <v>28</v>
      </c>
      <c r="B33" s="114"/>
      <c r="C33" s="115"/>
      <c r="D33" s="116"/>
      <c r="E33" s="60" t="s">
        <v>162</v>
      </c>
      <c r="F33" s="135"/>
      <c r="G33" s="118"/>
      <c r="H33" s="136" t="s">
        <v>163</v>
      </c>
      <c r="I33" s="137"/>
      <c r="J33" s="61" t="s">
        <v>181</v>
      </c>
      <c r="K33" s="63">
        <v>2002</v>
      </c>
      <c r="L33" s="61" t="s">
        <v>111</v>
      </c>
      <c r="M33" s="120">
        <v>1</v>
      </c>
      <c r="N33" s="61" t="s">
        <v>19</v>
      </c>
      <c r="O33" s="121"/>
      <c r="P33" s="122"/>
      <c r="Q33" s="123"/>
      <c r="R33" s="124"/>
      <c r="S33" s="123"/>
      <c r="T33" s="125"/>
      <c r="U33" s="123"/>
      <c r="V33" s="125"/>
      <c r="W33" s="123"/>
      <c r="X33" s="125"/>
      <c r="Y33" s="123"/>
      <c r="Z33" s="125"/>
      <c r="AA33" s="123"/>
      <c r="AB33" s="125"/>
      <c r="AC33" s="123"/>
      <c r="AD33" s="125"/>
      <c r="AE33" s="159"/>
      <c r="AF33" s="127">
        <f t="shared" si="0"/>
        <v>0</v>
      </c>
      <c r="AG33" s="127"/>
      <c r="AH33" s="128" t="s">
        <v>103</v>
      </c>
      <c r="AI33" s="129" t="s">
        <v>103</v>
      </c>
      <c r="AJ33" s="130">
        <f t="shared" si="2"/>
        <v>3</v>
      </c>
      <c r="AK33" s="131">
        <f t="shared" si="3"/>
        <v>0</v>
      </c>
      <c r="AL33" s="132" t="s">
        <v>142</v>
      </c>
      <c r="AM33" s="133">
        <f>IF(ISNA(VLOOKUP(AL33,[3]очки!$A$1:$B$65536,2,0)),0,IF(AJ33&gt;1,0,VLOOKUP(AL33,[3]очки!$A$1:$B$65536,2,0)))</f>
        <v>0</v>
      </c>
      <c r="AN33" s="134" t="str">
        <f t="shared" si="4"/>
        <v/>
      </c>
      <c r="AO33" s="115"/>
      <c r="AP33" s="113"/>
      <c r="AQ33" s="35"/>
      <c r="AR33" s="56"/>
    </row>
    <row r="34" spans="1:44" hidden="1" x14ac:dyDescent="0.2">
      <c r="A34" s="38">
        <v>29</v>
      </c>
      <c r="B34" s="39"/>
      <c r="C34" s="40"/>
      <c r="D34" s="41"/>
      <c r="E34" s="57"/>
      <c r="F34" s="57"/>
      <c r="G34" s="42"/>
      <c r="H34" s="58"/>
      <c r="I34" s="59"/>
      <c r="J34" s="64"/>
      <c r="K34" s="43"/>
      <c r="L34" s="178"/>
      <c r="M34" s="43"/>
      <c r="N34" s="65"/>
      <c r="O34" s="45"/>
      <c r="P34" s="46"/>
      <c r="Q34" s="47"/>
      <c r="R34" s="48"/>
      <c r="S34" s="47"/>
      <c r="T34" s="49"/>
      <c r="U34" s="47"/>
      <c r="V34" s="49"/>
      <c r="W34" s="47"/>
      <c r="X34" s="49"/>
      <c r="Y34" s="47"/>
      <c r="Z34" s="49"/>
      <c r="AA34" s="47"/>
      <c r="AB34" s="49"/>
      <c r="AC34" s="47"/>
      <c r="AD34" s="49"/>
      <c r="AE34" s="66"/>
      <c r="AF34" s="50">
        <f t="shared" si="0"/>
        <v>0</v>
      </c>
      <c r="AG34" s="50"/>
      <c r="AH34" s="167"/>
      <c r="AI34" s="168" t="str">
        <f t="shared" si="1"/>
        <v>не фин.</v>
      </c>
      <c r="AJ34" s="51">
        <v>5</v>
      </c>
      <c r="AK34" s="52">
        <f t="shared" si="3"/>
        <v>0</v>
      </c>
      <c r="AL34" s="53">
        <v>29</v>
      </c>
      <c r="AM34" s="54">
        <f>IF(ISNA(VLOOKUP(AL34,[3]очки!$A$1:$B$65536,2,0)),0,IF(AJ34&gt;1,0,VLOOKUP(AL34,[3]очки!$A$1:$B$65536,2,0)))</f>
        <v>0</v>
      </c>
      <c r="AN34" s="55" t="str">
        <f t="shared" si="4"/>
        <v/>
      </c>
      <c r="AO34" s="40"/>
      <c r="AP34" s="38"/>
      <c r="AQ34" s="35"/>
      <c r="AR34" s="56"/>
    </row>
    <row r="35" spans="1:44" ht="15" outlineLevel="1" x14ac:dyDescent="0.25">
      <c r="G35" s="68"/>
      <c r="H35" s="68"/>
      <c r="I35" s="68"/>
      <c r="J35" s="37"/>
      <c r="K35" s="368" t="s">
        <v>50</v>
      </c>
      <c r="L35" s="369"/>
      <c r="M35" s="71">
        <v>35</v>
      </c>
      <c r="N35" s="37"/>
      <c r="O35" s="71"/>
      <c r="AI35" s="170"/>
    </row>
    <row r="36" spans="1:44" s="2" customFormat="1" ht="45" customHeight="1" outlineLevel="1" x14ac:dyDescent="0.2">
      <c r="E36" s="75"/>
      <c r="F36" s="75"/>
      <c r="G36" s="75"/>
      <c r="H36" s="16"/>
      <c r="I36" s="76"/>
      <c r="L36" s="10"/>
      <c r="P36" s="8"/>
      <c r="Q36" s="8"/>
      <c r="S36" s="8"/>
      <c r="T36" s="8"/>
      <c r="U36" s="8"/>
      <c r="W36" s="8"/>
      <c r="X36" s="8"/>
      <c r="Y36" s="8"/>
      <c r="Z36" s="8"/>
      <c r="AA36" s="8"/>
      <c r="AB36" s="8"/>
      <c r="AC36" s="8"/>
      <c r="AD36" s="8"/>
      <c r="AF36" s="8"/>
      <c r="AG36" s="8"/>
      <c r="AH36" s="164"/>
      <c r="AI36" s="170"/>
      <c r="AL36" s="77"/>
      <c r="AM36" s="77"/>
    </row>
    <row r="37" spans="1:44" ht="45" hidden="1" customHeight="1" outlineLevel="1" x14ac:dyDescent="0.2">
      <c r="A37" s="331" t="s">
        <v>51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160"/>
      <c r="AI37" s="170"/>
      <c r="AL37" s="79"/>
      <c r="AM37" s="79"/>
      <c r="AN37" s="37"/>
    </row>
    <row r="38" spans="1:44" outlineLevel="1" x14ac:dyDescent="0.2">
      <c r="A38" s="69"/>
      <c r="B38" s="69"/>
      <c r="C38" s="69"/>
      <c r="D38" s="69"/>
      <c r="E38" s="69"/>
      <c r="F38" s="69"/>
      <c r="G38" s="68"/>
      <c r="H38" s="68"/>
      <c r="I38" s="68"/>
      <c r="J38" s="80"/>
      <c r="K38" s="80"/>
      <c r="L38" s="180"/>
      <c r="M38" s="80"/>
      <c r="N38" s="71"/>
      <c r="O38" s="71"/>
      <c r="P38" s="81"/>
      <c r="Q38" s="82"/>
      <c r="R38" s="81"/>
      <c r="S38" s="82"/>
      <c r="T38" s="81"/>
      <c r="U38" s="82"/>
      <c r="V38" s="81"/>
      <c r="W38" s="82"/>
      <c r="X38" s="81"/>
      <c r="Y38" s="82"/>
      <c r="Z38" s="81"/>
      <c r="AA38" s="82"/>
      <c r="AB38" s="81"/>
      <c r="AC38" s="82"/>
      <c r="AD38" s="81"/>
      <c r="AE38" s="81"/>
      <c r="AF38" s="81"/>
      <c r="AG38" s="81"/>
      <c r="AH38" s="171" t="s">
        <v>52</v>
      </c>
      <c r="AI38" s="170"/>
      <c r="AJ38" s="84"/>
      <c r="AK38" s="84"/>
      <c r="AL38" s="85"/>
      <c r="AM38" s="85"/>
      <c r="AN38" s="86"/>
      <c r="AO38" s="87"/>
      <c r="AP38" s="87"/>
    </row>
    <row r="39" spans="1:44" s="88" customFormat="1" ht="15" outlineLevel="1" x14ac:dyDescent="0.25">
      <c r="A39" s="88" t="s">
        <v>53</v>
      </c>
      <c r="C39" s="89"/>
      <c r="D39" s="89"/>
      <c r="E39" s="89"/>
      <c r="F39" s="89"/>
      <c r="G39" s="90"/>
      <c r="H39" s="90"/>
      <c r="I39" s="90"/>
      <c r="J39" s="90"/>
      <c r="K39" s="90"/>
      <c r="L39" s="181"/>
      <c r="M39" s="90"/>
      <c r="N39" s="91"/>
      <c r="O39" s="91"/>
      <c r="P39" s="92"/>
      <c r="Q39" s="93"/>
      <c r="R39" s="94"/>
      <c r="S39" s="93"/>
      <c r="T39" s="92"/>
      <c r="U39" s="93"/>
      <c r="V39" s="94"/>
      <c r="W39" s="93"/>
      <c r="X39" s="92"/>
      <c r="Y39" s="93"/>
      <c r="Z39" s="92"/>
      <c r="AA39" s="93"/>
      <c r="AB39" s="92"/>
      <c r="AC39" s="93"/>
      <c r="AD39" s="92"/>
      <c r="AE39" s="95"/>
      <c r="AF39" s="92"/>
      <c r="AG39" s="92"/>
      <c r="AH39" s="172"/>
      <c r="AI39" s="170"/>
      <c r="AJ39" s="97"/>
      <c r="AL39" s="98"/>
      <c r="AM39" s="98"/>
      <c r="AO39" s="99"/>
      <c r="AP39" s="99"/>
    </row>
    <row r="40" spans="1:44" s="88" customFormat="1" ht="15" x14ac:dyDescent="0.25">
      <c r="A40" s="88" t="s">
        <v>54</v>
      </c>
      <c r="J40" s="100"/>
      <c r="K40" s="100"/>
      <c r="L40" s="182"/>
      <c r="M40" s="100"/>
      <c r="N40" s="100"/>
      <c r="O40" s="100"/>
      <c r="P40" s="101"/>
      <c r="Q40" s="102"/>
      <c r="R40" s="8"/>
      <c r="S40" s="102"/>
      <c r="U40" s="102"/>
      <c r="V40" s="8"/>
      <c r="W40" s="102"/>
      <c r="Y40" s="102"/>
      <c r="AA40" s="102"/>
      <c r="AC40" s="102"/>
      <c r="AE40" s="103"/>
      <c r="AH40" s="173"/>
      <c r="AI40" s="170"/>
      <c r="AL40" s="98"/>
      <c r="AM40" s="98"/>
      <c r="AO40" s="99"/>
      <c r="AP40" s="99"/>
      <c r="AQ40" s="99"/>
    </row>
    <row r="41" spans="1:44" x14ac:dyDescent="0.2">
      <c r="G41" s="37"/>
      <c r="H41" s="37"/>
      <c r="I41" s="37"/>
      <c r="J41" s="105"/>
      <c r="K41" s="105"/>
      <c r="L41" s="183"/>
      <c r="M41" s="105"/>
      <c r="N41" s="5"/>
      <c r="O41" s="5"/>
      <c r="P41" s="106"/>
      <c r="AH41" s="174" t="str">
        <f>IF(LEFT(A3,9)="Предварит","Время опубликования:","")</f>
        <v>Время опубликования:</v>
      </c>
      <c r="AI41" s="175">
        <f ca="1">IF(LEFT(A3,9)="Предварит",NOW(),"")</f>
        <v>42275.541258912039</v>
      </c>
    </row>
  </sheetData>
  <mergeCells count="20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37:AF37"/>
    <mergeCell ref="K35:L35"/>
    <mergeCell ref="J4:J5"/>
    <mergeCell ref="K4:K5"/>
    <mergeCell ref="L4:L5"/>
    <mergeCell ref="M4:M5"/>
    <mergeCell ref="N4:N5"/>
    <mergeCell ref="O4:O5"/>
  </mergeCells>
  <pageMargins left="0.62992125984251968" right="0.43307086614173229" top="0.47244094488188981" bottom="0.31496062992125984" header="0.51181102362204722" footer="0.27559055118110237"/>
  <pageSetup paperSize="9" scale="75" fitToHeight="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AT35"/>
  <sheetViews>
    <sheetView view="pageBreakPreview" zoomScale="75" zoomScaleNormal="70" workbookViewId="0">
      <selection activeCell="AO5" sqref="AO5"/>
    </sheetView>
  </sheetViews>
  <sheetFormatPr defaultRowHeight="12.75" outlineLevelRow="1" outlineLevelCol="1" x14ac:dyDescent="0.2"/>
  <cols>
    <col min="1" max="1" width="4.28515625" style="37" customWidth="1"/>
    <col min="2" max="2" width="4.28515625" style="37" hidden="1" customWidth="1" outlineLevel="1"/>
    <col min="3" max="3" width="3.7109375" style="37" hidden="1" customWidth="1" collapsed="1"/>
    <col min="4" max="4" width="4.42578125" style="37" hidden="1" customWidth="1"/>
    <col min="5" max="5" width="29.140625" style="37" customWidth="1"/>
    <col min="6" max="6" width="24.140625" style="37" hidden="1" customWidth="1" outlineLevel="1"/>
    <col min="7" max="7" width="25" style="105" hidden="1" customWidth="1"/>
    <col min="8" max="8" width="18" style="105" hidden="1" customWidth="1" outlineLevel="1"/>
    <col min="9" max="9" width="6.42578125" style="105" hidden="1" customWidth="1"/>
    <col min="10" max="10" width="25" style="5" customWidth="1"/>
    <col min="11" max="11" width="10.85546875" style="5" customWidth="1"/>
    <col min="12" max="12" width="5.7109375" style="184" customWidth="1"/>
    <col min="13" max="13" width="5.85546875" style="5" customWidth="1" outlineLevel="1"/>
    <col min="14" max="14" width="3.42578125" style="106" customWidth="1" outlineLevel="1"/>
    <col min="15" max="15" width="9.140625" style="106" hidden="1" customWidth="1"/>
    <col min="16" max="16" width="9" style="37" hidden="1" customWidth="1"/>
    <col min="17" max="17" width="5.5703125" style="72" hidden="1" customWidth="1" outlineLevel="1"/>
    <col min="18" max="18" width="5.140625" style="37" bestFit="1" customWidth="1" collapsed="1"/>
    <col min="19" max="19" width="7" style="72" hidden="1" customWidth="1" outlineLevel="1"/>
    <col min="20" max="20" width="4.5703125" style="37" customWidth="1" collapsed="1"/>
    <col min="21" max="21" width="5.5703125" style="72" hidden="1" customWidth="1" outlineLevel="1"/>
    <col min="22" max="22" width="5.140625" style="37" customWidth="1" collapsed="1"/>
    <col min="23" max="23" width="7" style="72" hidden="1" customWidth="1" outlineLevel="1"/>
    <col min="24" max="24" width="5.140625" style="37" hidden="1" customWidth="1"/>
    <col min="25" max="25" width="5.5703125" style="72" hidden="1" customWidth="1" outlineLevel="1"/>
    <col min="26" max="26" width="5.140625" style="37" hidden="1" customWidth="1"/>
    <col min="27" max="27" width="5.5703125" style="72" hidden="1" customWidth="1" outlineLevel="1"/>
    <col min="28" max="28" width="5" style="37" hidden="1" customWidth="1"/>
    <col min="29" max="29" width="5.5703125" style="72" hidden="1" customWidth="1" outlineLevel="1"/>
    <col min="30" max="30" width="5.140625" style="37" hidden="1" customWidth="1"/>
    <col min="31" max="31" width="8.28515625" style="37" hidden="1" customWidth="1" outlineLevel="1"/>
    <col min="32" max="33" width="6.5703125" style="37" hidden="1" customWidth="1" outlineLevel="1"/>
    <col min="34" max="34" width="11" style="169" hidden="1" customWidth="1"/>
    <col min="35" max="35" width="11.85546875" style="176" customWidth="1"/>
    <col min="36" max="37" width="3" style="37" hidden="1" customWidth="1"/>
    <col min="38" max="38" width="4.85546875" style="12" customWidth="1"/>
    <col min="39" max="39" width="4.7109375" style="12" hidden="1" customWidth="1" outlineLevel="1"/>
    <col min="40" max="40" width="10.7109375" style="11" customWidth="1" outlineLevel="1"/>
    <col min="41" max="41" width="7" style="37" customWidth="1" outlineLevel="1"/>
    <col min="42" max="42" width="7.42578125" style="37" customWidth="1"/>
    <col min="43" max="45" width="9.140625" style="37" hidden="1" customWidth="1" outlineLevel="1"/>
    <col min="46" max="46" width="9.140625" style="37" collapsed="1"/>
    <col min="47" max="256" width="9.140625" style="37"/>
    <col min="257" max="257" width="4.28515625" style="37" customWidth="1"/>
    <col min="258" max="258" width="0" style="37" hidden="1" customWidth="1"/>
    <col min="259" max="259" width="3.7109375" style="37" customWidth="1"/>
    <col min="260" max="260" width="4.42578125" style="37" customWidth="1"/>
    <col min="261" max="261" width="29.140625" style="37" customWidth="1"/>
    <col min="262" max="265" width="0" style="37" hidden="1" customWidth="1"/>
    <col min="266" max="266" width="25" style="37" customWidth="1"/>
    <col min="267" max="267" width="10.85546875" style="37" customWidth="1"/>
    <col min="268" max="268" width="5.7109375" style="37" customWidth="1"/>
    <col min="269" max="269" width="5.85546875" style="37" customWidth="1"/>
    <col min="270" max="270" width="3.42578125" style="37" customWidth="1"/>
    <col min="271" max="273" width="0" style="37" hidden="1" customWidth="1"/>
    <col min="274" max="274" width="5.140625" style="37" bestFit="1" customWidth="1"/>
    <col min="275" max="275" width="0" style="37" hidden="1" customWidth="1"/>
    <col min="276" max="276" width="4.5703125" style="37" customWidth="1"/>
    <col min="277" max="277" width="0" style="37" hidden="1" customWidth="1"/>
    <col min="278" max="278" width="5.140625" style="37" customWidth="1"/>
    <col min="279" max="286" width="0" style="37" hidden="1" customWidth="1"/>
    <col min="287" max="287" width="8.28515625" style="37" customWidth="1"/>
    <col min="288" max="289" width="6.5703125" style="37" customWidth="1"/>
    <col min="290" max="290" width="11" style="37" customWidth="1"/>
    <col min="291" max="291" width="11.85546875" style="37" customWidth="1"/>
    <col min="292" max="292" width="0" style="37" hidden="1" customWidth="1"/>
    <col min="293" max="293" width="3" style="37" customWidth="1"/>
    <col min="294" max="294" width="4.85546875" style="37" customWidth="1"/>
    <col min="295" max="295" width="4.7109375" style="37" customWidth="1"/>
    <col min="296" max="296" width="10.7109375" style="37" customWidth="1"/>
    <col min="297" max="297" width="0" style="37" hidden="1" customWidth="1"/>
    <col min="298" max="298" width="7.42578125" style="37" customWidth="1"/>
    <col min="299" max="301" width="0" style="37" hidden="1" customWidth="1"/>
    <col min="302" max="512" width="9.140625" style="37"/>
    <col min="513" max="513" width="4.28515625" style="37" customWidth="1"/>
    <col min="514" max="514" width="0" style="37" hidden="1" customWidth="1"/>
    <col min="515" max="515" width="3.7109375" style="37" customWidth="1"/>
    <col min="516" max="516" width="4.42578125" style="37" customWidth="1"/>
    <col min="517" max="517" width="29.140625" style="37" customWidth="1"/>
    <col min="518" max="521" width="0" style="37" hidden="1" customWidth="1"/>
    <col min="522" max="522" width="25" style="37" customWidth="1"/>
    <col min="523" max="523" width="10.85546875" style="37" customWidth="1"/>
    <col min="524" max="524" width="5.7109375" style="37" customWidth="1"/>
    <col min="525" max="525" width="5.85546875" style="37" customWidth="1"/>
    <col min="526" max="526" width="3.42578125" style="37" customWidth="1"/>
    <col min="527" max="529" width="0" style="37" hidden="1" customWidth="1"/>
    <col min="530" max="530" width="5.140625" style="37" bestFit="1" customWidth="1"/>
    <col min="531" max="531" width="0" style="37" hidden="1" customWidth="1"/>
    <col min="532" max="532" width="4.5703125" style="37" customWidth="1"/>
    <col min="533" max="533" width="0" style="37" hidden="1" customWidth="1"/>
    <col min="534" max="534" width="5.140625" style="37" customWidth="1"/>
    <col min="535" max="542" width="0" style="37" hidden="1" customWidth="1"/>
    <col min="543" max="543" width="8.28515625" style="37" customWidth="1"/>
    <col min="544" max="545" width="6.5703125" style="37" customWidth="1"/>
    <col min="546" max="546" width="11" style="37" customWidth="1"/>
    <col min="547" max="547" width="11.85546875" style="37" customWidth="1"/>
    <col min="548" max="548" width="0" style="37" hidden="1" customWidth="1"/>
    <col min="549" max="549" width="3" style="37" customWidth="1"/>
    <col min="550" max="550" width="4.85546875" style="37" customWidth="1"/>
    <col min="551" max="551" width="4.7109375" style="37" customWidth="1"/>
    <col min="552" max="552" width="10.7109375" style="37" customWidth="1"/>
    <col min="553" max="553" width="0" style="37" hidden="1" customWidth="1"/>
    <col min="554" max="554" width="7.42578125" style="37" customWidth="1"/>
    <col min="555" max="557" width="0" style="37" hidden="1" customWidth="1"/>
    <col min="558" max="768" width="9.140625" style="37"/>
    <col min="769" max="769" width="4.28515625" style="37" customWidth="1"/>
    <col min="770" max="770" width="0" style="37" hidden="1" customWidth="1"/>
    <col min="771" max="771" width="3.7109375" style="37" customWidth="1"/>
    <col min="772" max="772" width="4.42578125" style="37" customWidth="1"/>
    <col min="773" max="773" width="29.140625" style="37" customWidth="1"/>
    <col min="774" max="777" width="0" style="37" hidden="1" customWidth="1"/>
    <col min="778" max="778" width="25" style="37" customWidth="1"/>
    <col min="779" max="779" width="10.85546875" style="37" customWidth="1"/>
    <col min="780" max="780" width="5.7109375" style="37" customWidth="1"/>
    <col min="781" max="781" width="5.85546875" style="37" customWidth="1"/>
    <col min="782" max="782" width="3.42578125" style="37" customWidth="1"/>
    <col min="783" max="785" width="0" style="37" hidden="1" customWidth="1"/>
    <col min="786" max="786" width="5.140625" style="37" bestFit="1" customWidth="1"/>
    <col min="787" max="787" width="0" style="37" hidden="1" customWidth="1"/>
    <col min="788" max="788" width="4.5703125" style="37" customWidth="1"/>
    <col min="789" max="789" width="0" style="37" hidden="1" customWidth="1"/>
    <col min="790" max="790" width="5.140625" style="37" customWidth="1"/>
    <col min="791" max="798" width="0" style="37" hidden="1" customWidth="1"/>
    <col min="799" max="799" width="8.28515625" style="37" customWidth="1"/>
    <col min="800" max="801" width="6.5703125" style="37" customWidth="1"/>
    <col min="802" max="802" width="11" style="37" customWidth="1"/>
    <col min="803" max="803" width="11.85546875" style="37" customWidth="1"/>
    <col min="804" max="804" width="0" style="37" hidden="1" customWidth="1"/>
    <col min="805" max="805" width="3" style="37" customWidth="1"/>
    <col min="806" max="806" width="4.85546875" style="37" customWidth="1"/>
    <col min="807" max="807" width="4.7109375" style="37" customWidth="1"/>
    <col min="808" max="808" width="10.7109375" style="37" customWidth="1"/>
    <col min="809" max="809" width="0" style="37" hidden="1" customWidth="1"/>
    <col min="810" max="810" width="7.42578125" style="37" customWidth="1"/>
    <col min="811" max="813" width="0" style="37" hidden="1" customWidth="1"/>
    <col min="814" max="1024" width="9.140625" style="37"/>
    <col min="1025" max="1025" width="4.28515625" style="37" customWidth="1"/>
    <col min="1026" max="1026" width="0" style="37" hidden="1" customWidth="1"/>
    <col min="1027" max="1027" width="3.7109375" style="37" customWidth="1"/>
    <col min="1028" max="1028" width="4.42578125" style="37" customWidth="1"/>
    <col min="1029" max="1029" width="29.140625" style="37" customWidth="1"/>
    <col min="1030" max="1033" width="0" style="37" hidden="1" customWidth="1"/>
    <col min="1034" max="1034" width="25" style="37" customWidth="1"/>
    <col min="1035" max="1035" width="10.85546875" style="37" customWidth="1"/>
    <col min="1036" max="1036" width="5.7109375" style="37" customWidth="1"/>
    <col min="1037" max="1037" width="5.85546875" style="37" customWidth="1"/>
    <col min="1038" max="1038" width="3.42578125" style="37" customWidth="1"/>
    <col min="1039" max="1041" width="0" style="37" hidden="1" customWidth="1"/>
    <col min="1042" max="1042" width="5.140625" style="37" bestFit="1" customWidth="1"/>
    <col min="1043" max="1043" width="0" style="37" hidden="1" customWidth="1"/>
    <col min="1044" max="1044" width="4.5703125" style="37" customWidth="1"/>
    <col min="1045" max="1045" width="0" style="37" hidden="1" customWidth="1"/>
    <col min="1046" max="1046" width="5.140625" style="37" customWidth="1"/>
    <col min="1047" max="1054" width="0" style="37" hidden="1" customWidth="1"/>
    <col min="1055" max="1055" width="8.28515625" style="37" customWidth="1"/>
    <col min="1056" max="1057" width="6.5703125" style="37" customWidth="1"/>
    <col min="1058" max="1058" width="11" style="37" customWidth="1"/>
    <col min="1059" max="1059" width="11.85546875" style="37" customWidth="1"/>
    <col min="1060" max="1060" width="0" style="37" hidden="1" customWidth="1"/>
    <col min="1061" max="1061" width="3" style="37" customWidth="1"/>
    <col min="1062" max="1062" width="4.85546875" style="37" customWidth="1"/>
    <col min="1063" max="1063" width="4.7109375" style="37" customWidth="1"/>
    <col min="1064" max="1064" width="10.7109375" style="37" customWidth="1"/>
    <col min="1065" max="1065" width="0" style="37" hidden="1" customWidth="1"/>
    <col min="1066" max="1066" width="7.42578125" style="37" customWidth="1"/>
    <col min="1067" max="1069" width="0" style="37" hidden="1" customWidth="1"/>
    <col min="1070" max="1280" width="9.140625" style="37"/>
    <col min="1281" max="1281" width="4.28515625" style="37" customWidth="1"/>
    <col min="1282" max="1282" width="0" style="37" hidden="1" customWidth="1"/>
    <col min="1283" max="1283" width="3.7109375" style="37" customWidth="1"/>
    <col min="1284" max="1284" width="4.42578125" style="37" customWidth="1"/>
    <col min="1285" max="1285" width="29.140625" style="37" customWidth="1"/>
    <col min="1286" max="1289" width="0" style="37" hidden="1" customWidth="1"/>
    <col min="1290" max="1290" width="25" style="37" customWidth="1"/>
    <col min="1291" max="1291" width="10.85546875" style="37" customWidth="1"/>
    <col min="1292" max="1292" width="5.7109375" style="37" customWidth="1"/>
    <col min="1293" max="1293" width="5.85546875" style="37" customWidth="1"/>
    <col min="1294" max="1294" width="3.42578125" style="37" customWidth="1"/>
    <col min="1295" max="1297" width="0" style="37" hidden="1" customWidth="1"/>
    <col min="1298" max="1298" width="5.140625" style="37" bestFit="1" customWidth="1"/>
    <col min="1299" max="1299" width="0" style="37" hidden="1" customWidth="1"/>
    <col min="1300" max="1300" width="4.5703125" style="37" customWidth="1"/>
    <col min="1301" max="1301" width="0" style="37" hidden="1" customWidth="1"/>
    <col min="1302" max="1302" width="5.140625" style="37" customWidth="1"/>
    <col min="1303" max="1310" width="0" style="37" hidden="1" customWidth="1"/>
    <col min="1311" max="1311" width="8.28515625" style="37" customWidth="1"/>
    <col min="1312" max="1313" width="6.5703125" style="37" customWidth="1"/>
    <col min="1314" max="1314" width="11" style="37" customWidth="1"/>
    <col min="1315" max="1315" width="11.85546875" style="37" customWidth="1"/>
    <col min="1316" max="1316" width="0" style="37" hidden="1" customWidth="1"/>
    <col min="1317" max="1317" width="3" style="37" customWidth="1"/>
    <col min="1318" max="1318" width="4.85546875" style="37" customWidth="1"/>
    <col min="1319" max="1319" width="4.7109375" style="37" customWidth="1"/>
    <col min="1320" max="1320" width="10.7109375" style="37" customWidth="1"/>
    <col min="1321" max="1321" width="0" style="37" hidden="1" customWidth="1"/>
    <col min="1322" max="1322" width="7.42578125" style="37" customWidth="1"/>
    <col min="1323" max="1325" width="0" style="37" hidden="1" customWidth="1"/>
    <col min="1326" max="1536" width="9.140625" style="37"/>
    <col min="1537" max="1537" width="4.28515625" style="37" customWidth="1"/>
    <col min="1538" max="1538" width="0" style="37" hidden="1" customWidth="1"/>
    <col min="1539" max="1539" width="3.7109375" style="37" customWidth="1"/>
    <col min="1540" max="1540" width="4.42578125" style="37" customWidth="1"/>
    <col min="1541" max="1541" width="29.140625" style="37" customWidth="1"/>
    <col min="1542" max="1545" width="0" style="37" hidden="1" customWidth="1"/>
    <col min="1546" max="1546" width="25" style="37" customWidth="1"/>
    <col min="1547" max="1547" width="10.85546875" style="37" customWidth="1"/>
    <col min="1548" max="1548" width="5.7109375" style="37" customWidth="1"/>
    <col min="1549" max="1549" width="5.85546875" style="37" customWidth="1"/>
    <col min="1550" max="1550" width="3.42578125" style="37" customWidth="1"/>
    <col min="1551" max="1553" width="0" style="37" hidden="1" customWidth="1"/>
    <col min="1554" max="1554" width="5.140625" style="37" bestFit="1" customWidth="1"/>
    <col min="1555" max="1555" width="0" style="37" hidden="1" customWidth="1"/>
    <col min="1556" max="1556" width="4.5703125" style="37" customWidth="1"/>
    <col min="1557" max="1557" width="0" style="37" hidden="1" customWidth="1"/>
    <col min="1558" max="1558" width="5.140625" style="37" customWidth="1"/>
    <col min="1559" max="1566" width="0" style="37" hidden="1" customWidth="1"/>
    <col min="1567" max="1567" width="8.28515625" style="37" customWidth="1"/>
    <col min="1568" max="1569" width="6.5703125" style="37" customWidth="1"/>
    <col min="1570" max="1570" width="11" style="37" customWidth="1"/>
    <col min="1571" max="1571" width="11.85546875" style="37" customWidth="1"/>
    <col min="1572" max="1572" width="0" style="37" hidden="1" customWidth="1"/>
    <col min="1573" max="1573" width="3" style="37" customWidth="1"/>
    <col min="1574" max="1574" width="4.85546875" style="37" customWidth="1"/>
    <col min="1575" max="1575" width="4.7109375" style="37" customWidth="1"/>
    <col min="1576" max="1576" width="10.7109375" style="37" customWidth="1"/>
    <col min="1577" max="1577" width="0" style="37" hidden="1" customWidth="1"/>
    <col min="1578" max="1578" width="7.42578125" style="37" customWidth="1"/>
    <col min="1579" max="1581" width="0" style="37" hidden="1" customWidth="1"/>
    <col min="1582" max="1792" width="9.140625" style="37"/>
    <col min="1793" max="1793" width="4.28515625" style="37" customWidth="1"/>
    <col min="1794" max="1794" width="0" style="37" hidden="1" customWidth="1"/>
    <col min="1795" max="1795" width="3.7109375" style="37" customWidth="1"/>
    <col min="1796" max="1796" width="4.42578125" style="37" customWidth="1"/>
    <col min="1797" max="1797" width="29.140625" style="37" customWidth="1"/>
    <col min="1798" max="1801" width="0" style="37" hidden="1" customWidth="1"/>
    <col min="1802" max="1802" width="25" style="37" customWidth="1"/>
    <col min="1803" max="1803" width="10.85546875" style="37" customWidth="1"/>
    <col min="1804" max="1804" width="5.7109375" style="37" customWidth="1"/>
    <col min="1805" max="1805" width="5.85546875" style="37" customWidth="1"/>
    <col min="1806" max="1806" width="3.42578125" style="37" customWidth="1"/>
    <col min="1807" max="1809" width="0" style="37" hidden="1" customWidth="1"/>
    <col min="1810" max="1810" width="5.140625" style="37" bestFit="1" customWidth="1"/>
    <col min="1811" max="1811" width="0" style="37" hidden="1" customWidth="1"/>
    <col min="1812" max="1812" width="4.5703125" style="37" customWidth="1"/>
    <col min="1813" max="1813" width="0" style="37" hidden="1" customWidth="1"/>
    <col min="1814" max="1814" width="5.140625" style="37" customWidth="1"/>
    <col min="1815" max="1822" width="0" style="37" hidden="1" customWidth="1"/>
    <col min="1823" max="1823" width="8.28515625" style="37" customWidth="1"/>
    <col min="1824" max="1825" width="6.5703125" style="37" customWidth="1"/>
    <col min="1826" max="1826" width="11" style="37" customWidth="1"/>
    <col min="1827" max="1827" width="11.85546875" style="37" customWidth="1"/>
    <col min="1828" max="1828" width="0" style="37" hidden="1" customWidth="1"/>
    <col min="1829" max="1829" width="3" style="37" customWidth="1"/>
    <col min="1830" max="1830" width="4.85546875" style="37" customWidth="1"/>
    <col min="1831" max="1831" width="4.7109375" style="37" customWidth="1"/>
    <col min="1832" max="1832" width="10.7109375" style="37" customWidth="1"/>
    <col min="1833" max="1833" width="0" style="37" hidden="1" customWidth="1"/>
    <col min="1834" max="1834" width="7.42578125" style="37" customWidth="1"/>
    <col min="1835" max="1837" width="0" style="37" hidden="1" customWidth="1"/>
    <col min="1838" max="2048" width="9.140625" style="37"/>
    <col min="2049" max="2049" width="4.28515625" style="37" customWidth="1"/>
    <col min="2050" max="2050" width="0" style="37" hidden="1" customWidth="1"/>
    <col min="2051" max="2051" width="3.7109375" style="37" customWidth="1"/>
    <col min="2052" max="2052" width="4.42578125" style="37" customWidth="1"/>
    <col min="2053" max="2053" width="29.140625" style="37" customWidth="1"/>
    <col min="2054" max="2057" width="0" style="37" hidden="1" customWidth="1"/>
    <col min="2058" max="2058" width="25" style="37" customWidth="1"/>
    <col min="2059" max="2059" width="10.85546875" style="37" customWidth="1"/>
    <col min="2060" max="2060" width="5.7109375" style="37" customWidth="1"/>
    <col min="2061" max="2061" width="5.85546875" style="37" customWidth="1"/>
    <col min="2062" max="2062" width="3.42578125" style="37" customWidth="1"/>
    <col min="2063" max="2065" width="0" style="37" hidden="1" customWidth="1"/>
    <col min="2066" max="2066" width="5.140625" style="37" bestFit="1" customWidth="1"/>
    <col min="2067" max="2067" width="0" style="37" hidden="1" customWidth="1"/>
    <col min="2068" max="2068" width="4.5703125" style="37" customWidth="1"/>
    <col min="2069" max="2069" width="0" style="37" hidden="1" customWidth="1"/>
    <col min="2070" max="2070" width="5.140625" style="37" customWidth="1"/>
    <col min="2071" max="2078" width="0" style="37" hidden="1" customWidth="1"/>
    <col min="2079" max="2079" width="8.28515625" style="37" customWidth="1"/>
    <col min="2080" max="2081" width="6.5703125" style="37" customWidth="1"/>
    <col min="2082" max="2082" width="11" style="37" customWidth="1"/>
    <col min="2083" max="2083" width="11.85546875" style="37" customWidth="1"/>
    <col min="2084" max="2084" width="0" style="37" hidden="1" customWidth="1"/>
    <col min="2085" max="2085" width="3" style="37" customWidth="1"/>
    <col min="2086" max="2086" width="4.85546875" style="37" customWidth="1"/>
    <col min="2087" max="2087" width="4.7109375" style="37" customWidth="1"/>
    <col min="2088" max="2088" width="10.7109375" style="37" customWidth="1"/>
    <col min="2089" max="2089" width="0" style="37" hidden="1" customWidth="1"/>
    <col min="2090" max="2090" width="7.42578125" style="37" customWidth="1"/>
    <col min="2091" max="2093" width="0" style="37" hidden="1" customWidth="1"/>
    <col min="2094" max="2304" width="9.140625" style="37"/>
    <col min="2305" max="2305" width="4.28515625" style="37" customWidth="1"/>
    <col min="2306" max="2306" width="0" style="37" hidden="1" customWidth="1"/>
    <col min="2307" max="2307" width="3.7109375" style="37" customWidth="1"/>
    <col min="2308" max="2308" width="4.42578125" style="37" customWidth="1"/>
    <col min="2309" max="2309" width="29.140625" style="37" customWidth="1"/>
    <col min="2310" max="2313" width="0" style="37" hidden="1" customWidth="1"/>
    <col min="2314" max="2314" width="25" style="37" customWidth="1"/>
    <col min="2315" max="2315" width="10.85546875" style="37" customWidth="1"/>
    <col min="2316" max="2316" width="5.7109375" style="37" customWidth="1"/>
    <col min="2317" max="2317" width="5.85546875" style="37" customWidth="1"/>
    <col min="2318" max="2318" width="3.42578125" style="37" customWidth="1"/>
    <col min="2319" max="2321" width="0" style="37" hidden="1" customWidth="1"/>
    <col min="2322" max="2322" width="5.140625" style="37" bestFit="1" customWidth="1"/>
    <col min="2323" max="2323" width="0" style="37" hidden="1" customWidth="1"/>
    <col min="2324" max="2324" width="4.5703125" style="37" customWidth="1"/>
    <col min="2325" max="2325" width="0" style="37" hidden="1" customWidth="1"/>
    <col min="2326" max="2326" width="5.140625" style="37" customWidth="1"/>
    <col min="2327" max="2334" width="0" style="37" hidden="1" customWidth="1"/>
    <col min="2335" max="2335" width="8.28515625" style="37" customWidth="1"/>
    <col min="2336" max="2337" width="6.5703125" style="37" customWidth="1"/>
    <col min="2338" max="2338" width="11" style="37" customWidth="1"/>
    <col min="2339" max="2339" width="11.85546875" style="37" customWidth="1"/>
    <col min="2340" max="2340" width="0" style="37" hidden="1" customWidth="1"/>
    <col min="2341" max="2341" width="3" style="37" customWidth="1"/>
    <col min="2342" max="2342" width="4.85546875" style="37" customWidth="1"/>
    <col min="2343" max="2343" width="4.7109375" style="37" customWidth="1"/>
    <col min="2344" max="2344" width="10.7109375" style="37" customWidth="1"/>
    <col min="2345" max="2345" width="0" style="37" hidden="1" customWidth="1"/>
    <col min="2346" max="2346" width="7.42578125" style="37" customWidth="1"/>
    <col min="2347" max="2349" width="0" style="37" hidden="1" customWidth="1"/>
    <col min="2350" max="2560" width="9.140625" style="37"/>
    <col min="2561" max="2561" width="4.28515625" style="37" customWidth="1"/>
    <col min="2562" max="2562" width="0" style="37" hidden="1" customWidth="1"/>
    <col min="2563" max="2563" width="3.7109375" style="37" customWidth="1"/>
    <col min="2564" max="2564" width="4.42578125" style="37" customWidth="1"/>
    <col min="2565" max="2565" width="29.140625" style="37" customWidth="1"/>
    <col min="2566" max="2569" width="0" style="37" hidden="1" customWidth="1"/>
    <col min="2570" max="2570" width="25" style="37" customWidth="1"/>
    <col min="2571" max="2571" width="10.85546875" style="37" customWidth="1"/>
    <col min="2572" max="2572" width="5.7109375" style="37" customWidth="1"/>
    <col min="2573" max="2573" width="5.85546875" style="37" customWidth="1"/>
    <col min="2574" max="2574" width="3.42578125" style="37" customWidth="1"/>
    <col min="2575" max="2577" width="0" style="37" hidden="1" customWidth="1"/>
    <col min="2578" max="2578" width="5.140625" style="37" bestFit="1" customWidth="1"/>
    <col min="2579" max="2579" width="0" style="37" hidden="1" customWidth="1"/>
    <col min="2580" max="2580" width="4.5703125" style="37" customWidth="1"/>
    <col min="2581" max="2581" width="0" style="37" hidden="1" customWidth="1"/>
    <col min="2582" max="2582" width="5.140625" style="37" customWidth="1"/>
    <col min="2583" max="2590" width="0" style="37" hidden="1" customWidth="1"/>
    <col min="2591" max="2591" width="8.28515625" style="37" customWidth="1"/>
    <col min="2592" max="2593" width="6.5703125" style="37" customWidth="1"/>
    <col min="2594" max="2594" width="11" style="37" customWidth="1"/>
    <col min="2595" max="2595" width="11.85546875" style="37" customWidth="1"/>
    <col min="2596" max="2596" width="0" style="37" hidden="1" customWidth="1"/>
    <col min="2597" max="2597" width="3" style="37" customWidth="1"/>
    <col min="2598" max="2598" width="4.85546875" style="37" customWidth="1"/>
    <col min="2599" max="2599" width="4.7109375" style="37" customWidth="1"/>
    <col min="2600" max="2600" width="10.7109375" style="37" customWidth="1"/>
    <col min="2601" max="2601" width="0" style="37" hidden="1" customWidth="1"/>
    <col min="2602" max="2602" width="7.42578125" style="37" customWidth="1"/>
    <col min="2603" max="2605" width="0" style="37" hidden="1" customWidth="1"/>
    <col min="2606" max="2816" width="9.140625" style="37"/>
    <col min="2817" max="2817" width="4.28515625" style="37" customWidth="1"/>
    <col min="2818" max="2818" width="0" style="37" hidden="1" customWidth="1"/>
    <col min="2819" max="2819" width="3.7109375" style="37" customWidth="1"/>
    <col min="2820" max="2820" width="4.42578125" style="37" customWidth="1"/>
    <col min="2821" max="2821" width="29.140625" style="37" customWidth="1"/>
    <col min="2822" max="2825" width="0" style="37" hidden="1" customWidth="1"/>
    <col min="2826" max="2826" width="25" style="37" customWidth="1"/>
    <col min="2827" max="2827" width="10.85546875" style="37" customWidth="1"/>
    <col min="2828" max="2828" width="5.7109375" style="37" customWidth="1"/>
    <col min="2829" max="2829" width="5.85546875" style="37" customWidth="1"/>
    <col min="2830" max="2830" width="3.42578125" style="37" customWidth="1"/>
    <col min="2831" max="2833" width="0" style="37" hidden="1" customWidth="1"/>
    <col min="2834" max="2834" width="5.140625" style="37" bestFit="1" customWidth="1"/>
    <col min="2835" max="2835" width="0" style="37" hidden="1" customWidth="1"/>
    <col min="2836" max="2836" width="4.5703125" style="37" customWidth="1"/>
    <col min="2837" max="2837" width="0" style="37" hidden="1" customWidth="1"/>
    <col min="2838" max="2838" width="5.140625" style="37" customWidth="1"/>
    <col min="2839" max="2846" width="0" style="37" hidden="1" customWidth="1"/>
    <col min="2847" max="2847" width="8.28515625" style="37" customWidth="1"/>
    <col min="2848" max="2849" width="6.5703125" style="37" customWidth="1"/>
    <col min="2850" max="2850" width="11" style="37" customWidth="1"/>
    <col min="2851" max="2851" width="11.85546875" style="37" customWidth="1"/>
    <col min="2852" max="2852" width="0" style="37" hidden="1" customWidth="1"/>
    <col min="2853" max="2853" width="3" style="37" customWidth="1"/>
    <col min="2854" max="2854" width="4.85546875" style="37" customWidth="1"/>
    <col min="2855" max="2855" width="4.7109375" style="37" customWidth="1"/>
    <col min="2856" max="2856" width="10.7109375" style="37" customWidth="1"/>
    <col min="2857" max="2857" width="0" style="37" hidden="1" customWidth="1"/>
    <col min="2858" max="2858" width="7.42578125" style="37" customWidth="1"/>
    <col min="2859" max="2861" width="0" style="37" hidden="1" customWidth="1"/>
    <col min="2862" max="3072" width="9.140625" style="37"/>
    <col min="3073" max="3073" width="4.28515625" style="37" customWidth="1"/>
    <col min="3074" max="3074" width="0" style="37" hidden="1" customWidth="1"/>
    <col min="3075" max="3075" width="3.7109375" style="37" customWidth="1"/>
    <col min="3076" max="3076" width="4.42578125" style="37" customWidth="1"/>
    <col min="3077" max="3077" width="29.140625" style="37" customWidth="1"/>
    <col min="3078" max="3081" width="0" style="37" hidden="1" customWidth="1"/>
    <col min="3082" max="3082" width="25" style="37" customWidth="1"/>
    <col min="3083" max="3083" width="10.85546875" style="37" customWidth="1"/>
    <col min="3084" max="3084" width="5.7109375" style="37" customWidth="1"/>
    <col min="3085" max="3085" width="5.85546875" style="37" customWidth="1"/>
    <col min="3086" max="3086" width="3.42578125" style="37" customWidth="1"/>
    <col min="3087" max="3089" width="0" style="37" hidden="1" customWidth="1"/>
    <col min="3090" max="3090" width="5.140625" style="37" bestFit="1" customWidth="1"/>
    <col min="3091" max="3091" width="0" style="37" hidden="1" customWidth="1"/>
    <col min="3092" max="3092" width="4.5703125" style="37" customWidth="1"/>
    <col min="3093" max="3093" width="0" style="37" hidden="1" customWidth="1"/>
    <col min="3094" max="3094" width="5.140625" style="37" customWidth="1"/>
    <col min="3095" max="3102" width="0" style="37" hidden="1" customWidth="1"/>
    <col min="3103" max="3103" width="8.28515625" style="37" customWidth="1"/>
    <col min="3104" max="3105" width="6.5703125" style="37" customWidth="1"/>
    <col min="3106" max="3106" width="11" style="37" customWidth="1"/>
    <col min="3107" max="3107" width="11.85546875" style="37" customWidth="1"/>
    <col min="3108" max="3108" width="0" style="37" hidden="1" customWidth="1"/>
    <col min="3109" max="3109" width="3" style="37" customWidth="1"/>
    <col min="3110" max="3110" width="4.85546875" style="37" customWidth="1"/>
    <col min="3111" max="3111" width="4.7109375" style="37" customWidth="1"/>
    <col min="3112" max="3112" width="10.7109375" style="37" customWidth="1"/>
    <col min="3113" max="3113" width="0" style="37" hidden="1" customWidth="1"/>
    <col min="3114" max="3114" width="7.42578125" style="37" customWidth="1"/>
    <col min="3115" max="3117" width="0" style="37" hidden="1" customWidth="1"/>
    <col min="3118" max="3328" width="9.140625" style="37"/>
    <col min="3329" max="3329" width="4.28515625" style="37" customWidth="1"/>
    <col min="3330" max="3330" width="0" style="37" hidden="1" customWidth="1"/>
    <col min="3331" max="3331" width="3.7109375" style="37" customWidth="1"/>
    <col min="3332" max="3332" width="4.42578125" style="37" customWidth="1"/>
    <col min="3333" max="3333" width="29.140625" style="37" customWidth="1"/>
    <col min="3334" max="3337" width="0" style="37" hidden="1" customWidth="1"/>
    <col min="3338" max="3338" width="25" style="37" customWidth="1"/>
    <col min="3339" max="3339" width="10.85546875" style="37" customWidth="1"/>
    <col min="3340" max="3340" width="5.7109375" style="37" customWidth="1"/>
    <col min="3341" max="3341" width="5.85546875" style="37" customWidth="1"/>
    <col min="3342" max="3342" width="3.42578125" style="37" customWidth="1"/>
    <col min="3343" max="3345" width="0" style="37" hidden="1" customWidth="1"/>
    <col min="3346" max="3346" width="5.140625" style="37" bestFit="1" customWidth="1"/>
    <col min="3347" max="3347" width="0" style="37" hidden="1" customWidth="1"/>
    <col min="3348" max="3348" width="4.5703125" style="37" customWidth="1"/>
    <col min="3349" max="3349" width="0" style="37" hidden="1" customWidth="1"/>
    <col min="3350" max="3350" width="5.140625" style="37" customWidth="1"/>
    <col min="3351" max="3358" width="0" style="37" hidden="1" customWidth="1"/>
    <col min="3359" max="3359" width="8.28515625" style="37" customWidth="1"/>
    <col min="3360" max="3361" width="6.5703125" style="37" customWidth="1"/>
    <col min="3362" max="3362" width="11" style="37" customWidth="1"/>
    <col min="3363" max="3363" width="11.85546875" style="37" customWidth="1"/>
    <col min="3364" max="3364" width="0" style="37" hidden="1" customWidth="1"/>
    <col min="3365" max="3365" width="3" style="37" customWidth="1"/>
    <col min="3366" max="3366" width="4.85546875" style="37" customWidth="1"/>
    <col min="3367" max="3367" width="4.7109375" style="37" customWidth="1"/>
    <col min="3368" max="3368" width="10.7109375" style="37" customWidth="1"/>
    <col min="3369" max="3369" width="0" style="37" hidden="1" customWidth="1"/>
    <col min="3370" max="3370" width="7.42578125" style="37" customWidth="1"/>
    <col min="3371" max="3373" width="0" style="37" hidden="1" customWidth="1"/>
    <col min="3374" max="3584" width="9.140625" style="37"/>
    <col min="3585" max="3585" width="4.28515625" style="37" customWidth="1"/>
    <col min="3586" max="3586" width="0" style="37" hidden="1" customWidth="1"/>
    <col min="3587" max="3587" width="3.7109375" style="37" customWidth="1"/>
    <col min="3588" max="3588" width="4.42578125" style="37" customWidth="1"/>
    <col min="3589" max="3589" width="29.140625" style="37" customWidth="1"/>
    <col min="3590" max="3593" width="0" style="37" hidden="1" customWidth="1"/>
    <col min="3594" max="3594" width="25" style="37" customWidth="1"/>
    <col min="3595" max="3595" width="10.85546875" style="37" customWidth="1"/>
    <col min="3596" max="3596" width="5.7109375" style="37" customWidth="1"/>
    <col min="3597" max="3597" width="5.85546875" style="37" customWidth="1"/>
    <col min="3598" max="3598" width="3.42578125" style="37" customWidth="1"/>
    <col min="3599" max="3601" width="0" style="37" hidden="1" customWidth="1"/>
    <col min="3602" max="3602" width="5.140625" style="37" bestFit="1" customWidth="1"/>
    <col min="3603" max="3603" width="0" style="37" hidden="1" customWidth="1"/>
    <col min="3604" max="3604" width="4.5703125" style="37" customWidth="1"/>
    <col min="3605" max="3605" width="0" style="37" hidden="1" customWidth="1"/>
    <col min="3606" max="3606" width="5.140625" style="37" customWidth="1"/>
    <col min="3607" max="3614" width="0" style="37" hidden="1" customWidth="1"/>
    <col min="3615" max="3615" width="8.28515625" style="37" customWidth="1"/>
    <col min="3616" max="3617" width="6.5703125" style="37" customWidth="1"/>
    <col min="3618" max="3618" width="11" style="37" customWidth="1"/>
    <col min="3619" max="3619" width="11.85546875" style="37" customWidth="1"/>
    <col min="3620" max="3620" width="0" style="37" hidden="1" customWidth="1"/>
    <col min="3621" max="3621" width="3" style="37" customWidth="1"/>
    <col min="3622" max="3622" width="4.85546875" style="37" customWidth="1"/>
    <col min="3623" max="3623" width="4.7109375" style="37" customWidth="1"/>
    <col min="3624" max="3624" width="10.7109375" style="37" customWidth="1"/>
    <col min="3625" max="3625" width="0" style="37" hidden="1" customWidth="1"/>
    <col min="3626" max="3626" width="7.42578125" style="37" customWidth="1"/>
    <col min="3627" max="3629" width="0" style="37" hidden="1" customWidth="1"/>
    <col min="3630" max="3840" width="9.140625" style="37"/>
    <col min="3841" max="3841" width="4.28515625" style="37" customWidth="1"/>
    <col min="3842" max="3842" width="0" style="37" hidden="1" customWidth="1"/>
    <col min="3843" max="3843" width="3.7109375" style="37" customWidth="1"/>
    <col min="3844" max="3844" width="4.42578125" style="37" customWidth="1"/>
    <col min="3845" max="3845" width="29.140625" style="37" customWidth="1"/>
    <col min="3846" max="3849" width="0" style="37" hidden="1" customWidth="1"/>
    <col min="3850" max="3850" width="25" style="37" customWidth="1"/>
    <col min="3851" max="3851" width="10.85546875" style="37" customWidth="1"/>
    <col min="3852" max="3852" width="5.7109375" style="37" customWidth="1"/>
    <col min="3853" max="3853" width="5.85546875" style="37" customWidth="1"/>
    <col min="3854" max="3854" width="3.42578125" style="37" customWidth="1"/>
    <col min="3855" max="3857" width="0" style="37" hidden="1" customWidth="1"/>
    <col min="3858" max="3858" width="5.140625" style="37" bestFit="1" customWidth="1"/>
    <col min="3859" max="3859" width="0" style="37" hidden="1" customWidth="1"/>
    <col min="3860" max="3860" width="4.5703125" style="37" customWidth="1"/>
    <col min="3861" max="3861" width="0" style="37" hidden="1" customWidth="1"/>
    <col min="3862" max="3862" width="5.140625" style="37" customWidth="1"/>
    <col min="3863" max="3870" width="0" style="37" hidden="1" customWidth="1"/>
    <col min="3871" max="3871" width="8.28515625" style="37" customWidth="1"/>
    <col min="3872" max="3873" width="6.5703125" style="37" customWidth="1"/>
    <col min="3874" max="3874" width="11" style="37" customWidth="1"/>
    <col min="3875" max="3875" width="11.85546875" style="37" customWidth="1"/>
    <col min="3876" max="3876" width="0" style="37" hidden="1" customWidth="1"/>
    <col min="3877" max="3877" width="3" style="37" customWidth="1"/>
    <col min="3878" max="3878" width="4.85546875" style="37" customWidth="1"/>
    <col min="3879" max="3879" width="4.7109375" style="37" customWidth="1"/>
    <col min="3880" max="3880" width="10.7109375" style="37" customWidth="1"/>
    <col min="3881" max="3881" width="0" style="37" hidden="1" customWidth="1"/>
    <col min="3882" max="3882" width="7.42578125" style="37" customWidth="1"/>
    <col min="3883" max="3885" width="0" style="37" hidden="1" customWidth="1"/>
    <col min="3886" max="4096" width="9.140625" style="37"/>
    <col min="4097" max="4097" width="4.28515625" style="37" customWidth="1"/>
    <col min="4098" max="4098" width="0" style="37" hidden="1" customWidth="1"/>
    <col min="4099" max="4099" width="3.7109375" style="37" customWidth="1"/>
    <col min="4100" max="4100" width="4.42578125" style="37" customWidth="1"/>
    <col min="4101" max="4101" width="29.140625" style="37" customWidth="1"/>
    <col min="4102" max="4105" width="0" style="37" hidden="1" customWidth="1"/>
    <col min="4106" max="4106" width="25" style="37" customWidth="1"/>
    <col min="4107" max="4107" width="10.85546875" style="37" customWidth="1"/>
    <col min="4108" max="4108" width="5.7109375" style="37" customWidth="1"/>
    <col min="4109" max="4109" width="5.85546875" style="37" customWidth="1"/>
    <col min="4110" max="4110" width="3.42578125" style="37" customWidth="1"/>
    <col min="4111" max="4113" width="0" style="37" hidden="1" customWidth="1"/>
    <col min="4114" max="4114" width="5.140625" style="37" bestFit="1" customWidth="1"/>
    <col min="4115" max="4115" width="0" style="37" hidden="1" customWidth="1"/>
    <col min="4116" max="4116" width="4.5703125" style="37" customWidth="1"/>
    <col min="4117" max="4117" width="0" style="37" hidden="1" customWidth="1"/>
    <col min="4118" max="4118" width="5.140625" style="37" customWidth="1"/>
    <col min="4119" max="4126" width="0" style="37" hidden="1" customWidth="1"/>
    <col min="4127" max="4127" width="8.28515625" style="37" customWidth="1"/>
    <col min="4128" max="4129" width="6.5703125" style="37" customWidth="1"/>
    <col min="4130" max="4130" width="11" style="37" customWidth="1"/>
    <col min="4131" max="4131" width="11.85546875" style="37" customWidth="1"/>
    <col min="4132" max="4132" width="0" style="37" hidden="1" customWidth="1"/>
    <col min="4133" max="4133" width="3" style="37" customWidth="1"/>
    <col min="4134" max="4134" width="4.85546875" style="37" customWidth="1"/>
    <col min="4135" max="4135" width="4.7109375" style="37" customWidth="1"/>
    <col min="4136" max="4136" width="10.7109375" style="37" customWidth="1"/>
    <col min="4137" max="4137" width="0" style="37" hidden="1" customWidth="1"/>
    <col min="4138" max="4138" width="7.42578125" style="37" customWidth="1"/>
    <col min="4139" max="4141" width="0" style="37" hidden="1" customWidth="1"/>
    <col min="4142" max="4352" width="9.140625" style="37"/>
    <col min="4353" max="4353" width="4.28515625" style="37" customWidth="1"/>
    <col min="4354" max="4354" width="0" style="37" hidden="1" customWidth="1"/>
    <col min="4355" max="4355" width="3.7109375" style="37" customWidth="1"/>
    <col min="4356" max="4356" width="4.42578125" style="37" customWidth="1"/>
    <col min="4357" max="4357" width="29.140625" style="37" customWidth="1"/>
    <col min="4358" max="4361" width="0" style="37" hidden="1" customWidth="1"/>
    <col min="4362" max="4362" width="25" style="37" customWidth="1"/>
    <col min="4363" max="4363" width="10.85546875" style="37" customWidth="1"/>
    <col min="4364" max="4364" width="5.7109375" style="37" customWidth="1"/>
    <col min="4365" max="4365" width="5.85546875" style="37" customWidth="1"/>
    <col min="4366" max="4366" width="3.42578125" style="37" customWidth="1"/>
    <col min="4367" max="4369" width="0" style="37" hidden="1" customWidth="1"/>
    <col min="4370" max="4370" width="5.140625" style="37" bestFit="1" customWidth="1"/>
    <col min="4371" max="4371" width="0" style="37" hidden="1" customWidth="1"/>
    <col min="4372" max="4372" width="4.5703125" style="37" customWidth="1"/>
    <col min="4373" max="4373" width="0" style="37" hidden="1" customWidth="1"/>
    <col min="4374" max="4374" width="5.140625" style="37" customWidth="1"/>
    <col min="4375" max="4382" width="0" style="37" hidden="1" customWidth="1"/>
    <col min="4383" max="4383" width="8.28515625" style="37" customWidth="1"/>
    <col min="4384" max="4385" width="6.5703125" style="37" customWidth="1"/>
    <col min="4386" max="4386" width="11" style="37" customWidth="1"/>
    <col min="4387" max="4387" width="11.85546875" style="37" customWidth="1"/>
    <col min="4388" max="4388" width="0" style="37" hidden="1" customWidth="1"/>
    <col min="4389" max="4389" width="3" style="37" customWidth="1"/>
    <col min="4390" max="4390" width="4.85546875" style="37" customWidth="1"/>
    <col min="4391" max="4391" width="4.7109375" style="37" customWidth="1"/>
    <col min="4392" max="4392" width="10.7109375" style="37" customWidth="1"/>
    <col min="4393" max="4393" width="0" style="37" hidden="1" customWidth="1"/>
    <col min="4394" max="4394" width="7.42578125" style="37" customWidth="1"/>
    <col min="4395" max="4397" width="0" style="37" hidden="1" customWidth="1"/>
    <col min="4398" max="4608" width="9.140625" style="37"/>
    <col min="4609" max="4609" width="4.28515625" style="37" customWidth="1"/>
    <col min="4610" max="4610" width="0" style="37" hidden="1" customWidth="1"/>
    <col min="4611" max="4611" width="3.7109375" style="37" customWidth="1"/>
    <col min="4612" max="4612" width="4.42578125" style="37" customWidth="1"/>
    <col min="4613" max="4613" width="29.140625" style="37" customWidth="1"/>
    <col min="4614" max="4617" width="0" style="37" hidden="1" customWidth="1"/>
    <col min="4618" max="4618" width="25" style="37" customWidth="1"/>
    <col min="4619" max="4619" width="10.85546875" style="37" customWidth="1"/>
    <col min="4620" max="4620" width="5.7109375" style="37" customWidth="1"/>
    <col min="4621" max="4621" width="5.85546875" style="37" customWidth="1"/>
    <col min="4622" max="4622" width="3.42578125" style="37" customWidth="1"/>
    <col min="4623" max="4625" width="0" style="37" hidden="1" customWidth="1"/>
    <col min="4626" max="4626" width="5.140625" style="37" bestFit="1" customWidth="1"/>
    <col min="4627" max="4627" width="0" style="37" hidden="1" customWidth="1"/>
    <col min="4628" max="4628" width="4.5703125" style="37" customWidth="1"/>
    <col min="4629" max="4629" width="0" style="37" hidden="1" customWidth="1"/>
    <col min="4630" max="4630" width="5.140625" style="37" customWidth="1"/>
    <col min="4631" max="4638" width="0" style="37" hidden="1" customWidth="1"/>
    <col min="4639" max="4639" width="8.28515625" style="37" customWidth="1"/>
    <col min="4640" max="4641" width="6.5703125" style="37" customWidth="1"/>
    <col min="4642" max="4642" width="11" style="37" customWidth="1"/>
    <col min="4643" max="4643" width="11.85546875" style="37" customWidth="1"/>
    <col min="4644" max="4644" width="0" style="37" hidden="1" customWidth="1"/>
    <col min="4645" max="4645" width="3" style="37" customWidth="1"/>
    <col min="4646" max="4646" width="4.85546875" style="37" customWidth="1"/>
    <col min="4647" max="4647" width="4.7109375" style="37" customWidth="1"/>
    <col min="4648" max="4648" width="10.7109375" style="37" customWidth="1"/>
    <col min="4649" max="4649" width="0" style="37" hidden="1" customWidth="1"/>
    <col min="4650" max="4650" width="7.42578125" style="37" customWidth="1"/>
    <col min="4651" max="4653" width="0" style="37" hidden="1" customWidth="1"/>
    <col min="4654" max="4864" width="9.140625" style="37"/>
    <col min="4865" max="4865" width="4.28515625" style="37" customWidth="1"/>
    <col min="4866" max="4866" width="0" style="37" hidden="1" customWidth="1"/>
    <col min="4867" max="4867" width="3.7109375" style="37" customWidth="1"/>
    <col min="4868" max="4868" width="4.42578125" style="37" customWidth="1"/>
    <col min="4869" max="4869" width="29.140625" style="37" customWidth="1"/>
    <col min="4870" max="4873" width="0" style="37" hidden="1" customWidth="1"/>
    <col min="4874" max="4874" width="25" style="37" customWidth="1"/>
    <col min="4875" max="4875" width="10.85546875" style="37" customWidth="1"/>
    <col min="4876" max="4876" width="5.7109375" style="37" customWidth="1"/>
    <col min="4877" max="4877" width="5.85546875" style="37" customWidth="1"/>
    <col min="4878" max="4878" width="3.42578125" style="37" customWidth="1"/>
    <col min="4879" max="4881" width="0" style="37" hidden="1" customWidth="1"/>
    <col min="4882" max="4882" width="5.140625" style="37" bestFit="1" customWidth="1"/>
    <col min="4883" max="4883" width="0" style="37" hidden="1" customWidth="1"/>
    <col min="4884" max="4884" width="4.5703125" style="37" customWidth="1"/>
    <col min="4885" max="4885" width="0" style="37" hidden="1" customWidth="1"/>
    <col min="4886" max="4886" width="5.140625" style="37" customWidth="1"/>
    <col min="4887" max="4894" width="0" style="37" hidden="1" customWidth="1"/>
    <col min="4895" max="4895" width="8.28515625" style="37" customWidth="1"/>
    <col min="4896" max="4897" width="6.5703125" style="37" customWidth="1"/>
    <col min="4898" max="4898" width="11" style="37" customWidth="1"/>
    <col min="4899" max="4899" width="11.85546875" style="37" customWidth="1"/>
    <col min="4900" max="4900" width="0" style="37" hidden="1" customWidth="1"/>
    <col min="4901" max="4901" width="3" style="37" customWidth="1"/>
    <col min="4902" max="4902" width="4.85546875" style="37" customWidth="1"/>
    <col min="4903" max="4903" width="4.7109375" style="37" customWidth="1"/>
    <col min="4904" max="4904" width="10.7109375" style="37" customWidth="1"/>
    <col min="4905" max="4905" width="0" style="37" hidden="1" customWidth="1"/>
    <col min="4906" max="4906" width="7.42578125" style="37" customWidth="1"/>
    <col min="4907" max="4909" width="0" style="37" hidden="1" customWidth="1"/>
    <col min="4910" max="5120" width="9.140625" style="37"/>
    <col min="5121" max="5121" width="4.28515625" style="37" customWidth="1"/>
    <col min="5122" max="5122" width="0" style="37" hidden="1" customWidth="1"/>
    <col min="5123" max="5123" width="3.7109375" style="37" customWidth="1"/>
    <col min="5124" max="5124" width="4.42578125" style="37" customWidth="1"/>
    <col min="5125" max="5125" width="29.140625" style="37" customWidth="1"/>
    <col min="5126" max="5129" width="0" style="37" hidden="1" customWidth="1"/>
    <col min="5130" max="5130" width="25" style="37" customWidth="1"/>
    <col min="5131" max="5131" width="10.85546875" style="37" customWidth="1"/>
    <col min="5132" max="5132" width="5.7109375" style="37" customWidth="1"/>
    <col min="5133" max="5133" width="5.85546875" style="37" customWidth="1"/>
    <col min="5134" max="5134" width="3.42578125" style="37" customWidth="1"/>
    <col min="5135" max="5137" width="0" style="37" hidden="1" customWidth="1"/>
    <col min="5138" max="5138" width="5.140625" style="37" bestFit="1" customWidth="1"/>
    <col min="5139" max="5139" width="0" style="37" hidden="1" customWidth="1"/>
    <col min="5140" max="5140" width="4.5703125" style="37" customWidth="1"/>
    <col min="5141" max="5141" width="0" style="37" hidden="1" customWidth="1"/>
    <col min="5142" max="5142" width="5.140625" style="37" customWidth="1"/>
    <col min="5143" max="5150" width="0" style="37" hidden="1" customWidth="1"/>
    <col min="5151" max="5151" width="8.28515625" style="37" customWidth="1"/>
    <col min="5152" max="5153" width="6.5703125" style="37" customWidth="1"/>
    <col min="5154" max="5154" width="11" style="37" customWidth="1"/>
    <col min="5155" max="5155" width="11.85546875" style="37" customWidth="1"/>
    <col min="5156" max="5156" width="0" style="37" hidden="1" customWidth="1"/>
    <col min="5157" max="5157" width="3" style="37" customWidth="1"/>
    <col min="5158" max="5158" width="4.85546875" style="37" customWidth="1"/>
    <col min="5159" max="5159" width="4.7109375" style="37" customWidth="1"/>
    <col min="5160" max="5160" width="10.7109375" style="37" customWidth="1"/>
    <col min="5161" max="5161" width="0" style="37" hidden="1" customWidth="1"/>
    <col min="5162" max="5162" width="7.42578125" style="37" customWidth="1"/>
    <col min="5163" max="5165" width="0" style="37" hidden="1" customWidth="1"/>
    <col min="5166" max="5376" width="9.140625" style="37"/>
    <col min="5377" max="5377" width="4.28515625" style="37" customWidth="1"/>
    <col min="5378" max="5378" width="0" style="37" hidden="1" customWidth="1"/>
    <col min="5379" max="5379" width="3.7109375" style="37" customWidth="1"/>
    <col min="5380" max="5380" width="4.42578125" style="37" customWidth="1"/>
    <col min="5381" max="5381" width="29.140625" style="37" customWidth="1"/>
    <col min="5382" max="5385" width="0" style="37" hidden="1" customWidth="1"/>
    <col min="5386" max="5386" width="25" style="37" customWidth="1"/>
    <col min="5387" max="5387" width="10.85546875" style="37" customWidth="1"/>
    <col min="5388" max="5388" width="5.7109375" style="37" customWidth="1"/>
    <col min="5389" max="5389" width="5.85546875" style="37" customWidth="1"/>
    <col min="5390" max="5390" width="3.42578125" style="37" customWidth="1"/>
    <col min="5391" max="5393" width="0" style="37" hidden="1" customWidth="1"/>
    <col min="5394" max="5394" width="5.140625" style="37" bestFit="1" customWidth="1"/>
    <col min="5395" max="5395" width="0" style="37" hidden="1" customWidth="1"/>
    <col min="5396" max="5396" width="4.5703125" style="37" customWidth="1"/>
    <col min="5397" max="5397" width="0" style="37" hidden="1" customWidth="1"/>
    <col min="5398" max="5398" width="5.140625" style="37" customWidth="1"/>
    <col min="5399" max="5406" width="0" style="37" hidden="1" customWidth="1"/>
    <col min="5407" max="5407" width="8.28515625" style="37" customWidth="1"/>
    <col min="5408" max="5409" width="6.5703125" style="37" customWidth="1"/>
    <col min="5410" max="5410" width="11" style="37" customWidth="1"/>
    <col min="5411" max="5411" width="11.85546875" style="37" customWidth="1"/>
    <col min="5412" max="5412" width="0" style="37" hidden="1" customWidth="1"/>
    <col min="5413" max="5413" width="3" style="37" customWidth="1"/>
    <col min="5414" max="5414" width="4.85546875" style="37" customWidth="1"/>
    <col min="5415" max="5415" width="4.7109375" style="37" customWidth="1"/>
    <col min="5416" max="5416" width="10.7109375" style="37" customWidth="1"/>
    <col min="5417" max="5417" width="0" style="37" hidden="1" customWidth="1"/>
    <col min="5418" max="5418" width="7.42578125" style="37" customWidth="1"/>
    <col min="5419" max="5421" width="0" style="37" hidden="1" customWidth="1"/>
    <col min="5422" max="5632" width="9.140625" style="37"/>
    <col min="5633" max="5633" width="4.28515625" style="37" customWidth="1"/>
    <col min="5634" max="5634" width="0" style="37" hidden="1" customWidth="1"/>
    <col min="5635" max="5635" width="3.7109375" style="37" customWidth="1"/>
    <col min="5636" max="5636" width="4.42578125" style="37" customWidth="1"/>
    <col min="5637" max="5637" width="29.140625" style="37" customWidth="1"/>
    <col min="5638" max="5641" width="0" style="37" hidden="1" customWidth="1"/>
    <col min="5642" max="5642" width="25" style="37" customWidth="1"/>
    <col min="5643" max="5643" width="10.85546875" style="37" customWidth="1"/>
    <col min="5644" max="5644" width="5.7109375" style="37" customWidth="1"/>
    <col min="5645" max="5645" width="5.85546875" style="37" customWidth="1"/>
    <col min="5646" max="5646" width="3.42578125" style="37" customWidth="1"/>
    <col min="5647" max="5649" width="0" style="37" hidden="1" customWidth="1"/>
    <col min="5650" max="5650" width="5.140625" style="37" bestFit="1" customWidth="1"/>
    <col min="5651" max="5651" width="0" style="37" hidden="1" customWidth="1"/>
    <col min="5652" max="5652" width="4.5703125" style="37" customWidth="1"/>
    <col min="5653" max="5653" width="0" style="37" hidden="1" customWidth="1"/>
    <col min="5654" max="5654" width="5.140625" style="37" customWidth="1"/>
    <col min="5655" max="5662" width="0" style="37" hidden="1" customWidth="1"/>
    <col min="5663" max="5663" width="8.28515625" style="37" customWidth="1"/>
    <col min="5664" max="5665" width="6.5703125" style="37" customWidth="1"/>
    <col min="5666" max="5666" width="11" style="37" customWidth="1"/>
    <col min="5667" max="5667" width="11.85546875" style="37" customWidth="1"/>
    <col min="5668" max="5668" width="0" style="37" hidden="1" customWidth="1"/>
    <col min="5669" max="5669" width="3" style="37" customWidth="1"/>
    <col min="5670" max="5670" width="4.85546875" style="37" customWidth="1"/>
    <col min="5671" max="5671" width="4.7109375" style="37" customWidth="1"/>
    <col min="5672" max="5672" width="10.7109375" style="37" customWidth="1"/>
    <col min="5673" max="5673" width="0" style="37" hidden="1" customWidth="1"/>
    <col min="5674" max="5674" width="7.42578125" style="37" customWidth="1"/>
    <col min="5675" max="5677" width="0" style="37" hidden="1" customWidth="1"/>
    <col min="5678" max="5888" width="9.140625" style="37"/>
    <col min="5889" max="5889" width="4.28515625" style="37" customWidth="1"/>
    <col min="5890" max="5890" width="0" style="37" hidden="1" customWidth="1"/>
    <col min="5891" max="5891" width="3.7109375" style="37" customWidth="1"/>
    <col min="5892" max="5892" width="4.42578125" style="37" customWidth="1"/>
    <col min="5893" max="5893" width="29.140625" style="37" customWidth="1"/>
    <col min="5894" max="5897" width="0" style="37" hidden="1" customWidth="1"/>
    <col min="5898" max="5898" width="25" style="37" customWidth="1"/>
    <col min="5899" max="5899" width="10.85546875" style="37" customWidth="1"/>
    <col min="5900" max="5900" width="5.7109375" style="37" customWidth="1"/>
    <col min="5901" max="5901" width="5.85546875" style="37" customWidth="1"/>
    <col min="5902" max="5902" width="3.42578125" style="37" customWidth="1"/>
    <col min="5903" max="5905" width="0" style="37" hidden="1" customWidth="1"/>
    <col min="5906" max="5906" width="5.140625" style="37" bestFit="1" customWidth="1"/>
    <col min="5907" max="5907" width="0" style="37" hidden="1" customWidth="1"/>
    <col min="5908" max="5908" width="4.5703125" style="37" customWidth="1"/>
    <col min="5909" max="5909" width="0" style="37" hidden="1" customWidth="1"/>
    <col min="5910" max="5910" width="5.140625" style="37" customWidth="1"/>
    <col min="5911" max="5918" width="0" style="37" hidden="1" customWidth="1"/>
    <col min="5919" max="5919" width="8.28515625" style="37" customWidth="1"/>
    <col min="5920" max="5921" width="6.5703125" style="37" customWidth="1"/>
    <col min="5922" max="5922" width="11" style="37" customWidth="1"/>
    <col min="5923" max="5923" width="11.85546875" style="37" customWidth="1"/>
    <col min="5924" max="5924" width="0" style="37" hidden="1" customWidth="1"/>
    <col min="5925" max="5925" width="3" style="37" customWidth="1"/>
    <col min="5926" max="5926" width="4.85546875" style="37" customWidth="1"/>
    <col min="5927" max="5927" width="4.7109375" style="37" customWidth="1"/>
    <col min="5928" max="5928" width="10.7109375" style="37" customWidth="1"/>
    <col min="5929" max="5929" width="0" style="37" hidden="1" customWidth="1"/>
    <col min="5930" max="5930" width="7.42578125" style="37" customWidth="1"/>
    <col min="5931" max="5933" width="0" style="37" hidden="1" customWidth="1"/>
    <col min="5934" max="6144" width="9.140625" style="37"/>
    <col min="6145" max="6145" width="4.28515625" style="37" customWidth="1"/>
    <col min="6146" max="6146" width="0" style="37" hidden="1" customWidth="1"/>
    <col min="6147" max="6147" width="3.7109375" style="37" customWidth="1"/>
    <col min="6148" max="6148" width="4.42578125" style="37" customWidth="1"/>
    <col min="6149" max="6149" width="29.140625" style="37" customWidth="1"/>
    <col min="6150" max="6153" width="0" style="37" hidden="1" customWidth="1"/>
    <col min="6154" max="6154" width="25" style="37" customWidth="1"/>
    <col min="6155" max="6155" width="10.85546875" style="37" customWidth="1"/>
    <col min="6156" max="6156" width="5.7109375" style="37" customWidth="1"/>
    <col min="6157" max="6157" width="5.85546875" style="37" customWidth="1"/>
    <col min="6158" max="6158" width="3.42578125" style="37" customWidth="1"/>
    <col min="6159" max="6161" width="0" style="37" hidden="1" customWidth="1"/>
    <col min="6162" max="6162" width="5.140625" style="37" bestFit="1" customWidth="1"/>
    <col min="6163" max="6163" width="0" style="37" hidden="1" customWidth="1"/>
    <col min="6164" max="6164" width="4.5703125" style="37" customWidth="1"/>
    <col min="6165" max="6165" width="0" style="37" hidden="1" customWidth="1"/>
    <col min="6166" max="6166" width="5.140625" style="37" customWidth="1"/>
    <col min="6167" max="6174" width="0" style="37" hidden="1" customWidth="1"/>
    <col min="6175" max="6175" width="8.28515625" style="37" customWidth="1"/>
    <col min="6176" max="6177" width="6.5703125" style="37" customWidth="1"/>
    <col min="6178" max="6178" width="11" style="37" customWidth="1"/>
    <col min="6179" max="6179" width="11.85546875" style="37" customWidth="1"/>
    <col min="6180" max="6180" width="0" style="37" hidden="1" customWidth="1"/>
    <col min="6181" max="6181" width="3" style="37" customWidth="1"/>
    <col min="6182" max="6182" width="4.85546875" style="37" customWidth="1"/>
    <col min="6183" max="6183" width="4.7109375" style="37" customWidth="1"/>
    <col min="6184" max="6184" width="10.7109375" style="37" customWidth="1"/>
    <col min="6185" max="6185" width="0" style="37" hidden="1" customWidth="1"/>
    <col min="6186" max="6186" width="7.42578125" style="37" customWidth="1"/>
    <col min="6187" max="6189" width="0" style="37" hidden="1" customWidth="1"/>
    <col min="6190" max="6400" width="9.140625" style="37"/>
    <col min="6401" max="6401" width="4.28515625" style="37" customWidth="1"/>
    <col min="6402" max="6402" width="0" style="37" hidden="1" customWidth="1"/>
    <col min="6403" max="6403" width="3.7109375" style="37" customWidth="1"/>
    <col min="6404" max="6404" width="4.42578125" style="37" customWidth="1"/>
    <col min="6405" max="6405" width="29.140625" style="37" customWidth="1"/>
    <col min="6406" max="6409" width="0" style="37" hidden="1" customWidth="1"/>
    <col min="6410" max="6410" width="25" style="37" customWidth="1"/>
    <col min="6411" max="6411" width="10.85546875" style="37" customWidth="1"/>
    <col min="6412" max="6412" width="5.7109375" style="37" customWidth="1"/>
    <col min="6413" max="6413" width="5.85546875" style="37" customWidth="1"/>
    <col min="6414" max="6414" width="3.42578125" style="37" customWidth="1"/>
    <col min="6415" max="6417" width="0" style="37" hidden="1" customWidth="1"/>
    <col min="6418" max="6418" width="5.140625" style="37" bestFit="1" customWidth="1"/>
    <col min="6419" max="6419" width="0" style="37" hidden="1" customWidth="1"/>
    <col min="6420" max="6420" width="4.5703125" style="37" customWidth="1"/>
    <col min="6421" max="6421" width="0" style="37" hidden="1" customWidth="1"/>
    <col min="6422" max="6422" width="5.140625" style="37" customWidth="1"/>
    <col min="6423" max="6430" width="0" style="37" hidden="1" customWidth="1"/>
    <col min="6431" max="6431" width="8.28515625" style="37" customWidth="1"/>
    <col min="6432" max="6433" width="6.5703125" style="37" customWidth="1"/>
    <col min="6434" max="6434" width="11" style="37" customWidth="1"/>
    <col min="6435" max="6435" width="11.85546875" style="37" customWidth="1"/>
    <col min="6436" max="6436" width="0" style="37" hidden="1" customWidth="1"/>
    <col min="6437" max="6437" width="3" style="37" customWidth="1"/>
    <col min="6438" max="6438" width="4.85546875" style="37" customWidth="1"/>
    <col min="6439" max="6439" width="4.7109375" style="37" customWidth="1"/>
    <col min="6440" max="6440" width="10.7109375" style="37" customWidth="1"/>
    <col min="6441" max="6441" width="0" style="37" hidden="1" customWidth="1"/>
    <col min="6442" max="6442" width="7.42578125" style="37" customWidth="1"/>
    <col min="6443" max="6445" width="0" style="37" hidden="1" customWidth="1"/>
    <col min="6446" max="6656" width="9.140625" style="37"/>
    <col min="6657" max="6657" width="4.28515625" style="37" customWidth="1"/>
    <col min="6658" max="6658" width="0" style="37" hidden="1" customWidth="1"/>
    <col min="6659" max="6659" width="3.7109375" style="37" customWidth="1"/>
    <col min="6660" max="6660" width="4.42578125" style="37" customWidth="1"/>
    <col min="6661" max="6661" width="29.140625" style="37" customWidth="1"/>
    <col min="6662" max="6665" width="0" style="37" hidden="1" customWidth="1"/>
    <col min="6666" max="6666" width="25" style="37" customWidth="1"/>
    <col min="6667" max="6667" width="10.85546875" style="37" customWidth="1"/>
    <col min="6668" max="6668" width="5.7109375" style="37" customWidth="1"/>
    <col min="6669" max="6669" width="5.85546875" style="37" customWidth="1"/>
    <col min="6670" max="6670" width="3.42578125" style="37" customWidth="1"/>
    <col min="6671" max="6673" width="0" style="37" hidden="1" customWidth="1"/>
    <col min="6674" max="6674" width="5.140625" style="37" bestFit="1" customWidth="1"/>
    <col min="6675" max="6675" width="0" style="37" hidden="1" customWidth="1"/>
    <col min="6676" max="6676" width="4.5703125" style="37" customWidth="1"/>
    <col min="6677" max="6677" width="0" style="37" hidden="1" customWidth="1"/>
    <col min="6678" max="6678" width="5.140625" style="37" customWidth="1"/>
    <col min="6679" max="6686" width="0" style="37" hidden="1" customWidth="1"/>
    <col min="6687" max="6687" width="8.28515625" style="37" customWidth="1"/>
    <col min="6688" max="6689" width="6.5703125" style="37" customWidth="1"/>
    <col min="6690" max="6690" width="11" style="37" customWidth="1"/>
    <col min="6691" max="6691" width="11.85546875" style="37" customWidth="1"/>
    <col min="6692" max="6692" width="0" style="37" hidden="1" customWidth="1"/>
    <col min="6693" max="6693" width="3" style="37" customWidth="1"/>
    <col min="6694" max="6694" width="4.85546875" style="37" customWidth="1"/>
    <col min="6695" max="6695" width="4.7109375" style="37" customWidth="1"/>
    <col min="6696" max="6696" width="10.7109375" style="37" customWidth="1"/>
    <col min="6697" max="6697" width="0" style="37" hidden="1" customWidth="1"/>
    <col min="6698" max="6698" width="7.42578125" style="37" customWidth="1"/>
    <col min="6699" max="6701" width="0" style="37" hidden="1" customWidth="1"/>
    <col min="6702" max="6912" width="9.140625" style="37"/>
    <col min="6913" max="6913" width="4.28515625" style="37" customWidth="1"/>
    <col min="6914" max="6914" width="0" style="37" hidden="1" customWidth="1"/>
    <col min="6915" max="6915" width="3.7109375" style="37" customWidth="1"/>
    <col min="6916" max="6916" width="4.42578125" style="37" customWidth="1"/>
    <col min="6917" max="6917" width="29.140625" style="37" customWidth="1"/>
    <col min="6918" max="6921" width="0" style="37" hidden="1" customWidth="1"/>
    <col min="6922" max="6922" width="25" style="37" customWidth="1"/>
    <col min="6923" max="6923" width="10.85546875" style="37" customWidth="1"/>
    <col min="6924" max="6924" width="5.7109375" style="37" customWidth="1"/>
    <col min="6925" max="6925" width="5.85546875" style="37" customWidth="1"/>
    <col min="6926" max="6926" width="3.42578125" style="37" customWidth="1"/>
    <col min="6927" max="6929" width="0" style="37" hidden="1" customWidth="1"/>
    <col min="6930" max="6930" width="5.140625" style="37" bestFit="1" customWidth="1"/>
    <col min="6931" max="6931" width="0" style="37" hidden="1" customWidth="1"/>
    <col min="6932" max="6932" width="4.5703125" style="37" customWidth="1"/>
    <col min="6933" max="6933" width="0" style="37" hidden="1" customWidth="1"/>
    <col min="6934" max="6934" width="5.140625" style="37" customWidth="1"/>
    <col min="6935" max="6942" width="0" style="37" hidden="1" customWidth="1"/>
    <col min="6943" max="6943" width="8.28515625" style="37" customWidth="1"/>
    <col min="6944" max="6945" width="6.5703125" style="37" customWidth="1"/>
    <col min="6946" max="6946" width="11" style="37" customWidth="1"/>
    <col min="6947" max="6947" width="11.85546875" style="37" customWidth="1"/>
    <col min="6948" max="6948" width="0" style="37" hidden="1" customWidth="1"/>
    <col min="6949" max="6949" width="3" style="37" customWidth="1"/>
    <col min="6950" max="6950" width="4.85546875" style="37" customWidth="1"/>
    <col min="6951" max="6951" width="4.7109375" style="37" customWidth="1"/>
    <col min="6952" max="6952" width="10.7109375" style="37" customWidth="1"/>
    <col min="6953" max="6953" width="0" style="37" hidden="1" customWidth="1"/>
    <col min="6954" max="6954" width="7.42578125" style="37" customWidth="1"/>
    <col min="6955" max="6957" width="0" style="37" hidden="1" customWidth="1"/>
    <col min="6958" max="7168" width="9.140625" style="37"/>
    <col min="7169" max="7169" width="4.28515625" style="37" customWidth="1"/>
    <col min="7170" max="7170" width="0" style="37" hidden="1" customWidth="1"/>
    <col min="7171" max="7171" width="3.7109375" style="37" customWidth="1"/>
    <col min="7172" max="7172" width="4.42578125" style="37" customWidth="1"/>
    <col min="7173" max="7173" width="29.140625" style="37" customWidth="1"/>
    <col min="7174" max="7177" width="0" style="37" hidden="1" customWidth="1"/>
    <col min="7178" max="7178" width="25" style="37" customWidth="1"/>
    <col min="7179" max="7179" width="10.85546875" style="37" customWidth="1"/>
    <col min="7180" max="7180" width="5.7109375" style="37" customWidth="1"/>
    <col min="7181" max="7181" width="5.85546875" style="37" customWidth="1"/>
    <col min="7182" max="7182" width="3.42578125" style="37" customWidth="1"/>
    <col min="7183" max="7185" width="0" style="37" hidden="1" customWidth="1"/>
    <col min="7186" max="7186" width="5.140625" style="37" bestFit="1" customWidth="1"/>
    <col min="7187" max="7187" width="0" style="37" hidden="1" customWidth="1"/>
    <col min="7188" max="7188" width="4.5703125" style="37" customWidth="1"/>
    <col min="7189" max="7189" width="0" style="37" hidden="1" customWidth="1"/>
    <col min="7190" max="7190" width="5.140625" style="37" customWidth="1"/>
    <col min="7191" max="7198" width="0" style="37" hidden="1" customWidth="1"/>
    <col min="7199" max="7199" width="8.28515625" style="37" customWidth="1"/>
    <col min="7200" max="7201" width="6.5703125" style="37" customWidth="1"/>
    <col min="7202" max="7202" width="11" style="37" customWidth="1"/>
    <col min="7203" max="7203" width="11.85546875" style="37" customWidth="1"/>
    <col min="7204" max="7204" width="0" style="37" hidden="1" customWidth="1"/>
    <col min="7205" max="7205" width="3" style="37" customWidth="1"/>
    <col min="7206" max="7206" width="4.85546875" style="37" customWidth="1"/>
    <col min="7207" max="7207" width="4.7109375" style="37" customWidth="1"/>
    <col min="7208" max="7208" width="10.7109375" style="37" customWidth="1"/>
    <col min="7209" max="7209" width="0" style="37" hidden="1" customWidth="1"/>
    <col min="7210" max="7210" width="7.42578125" style="37" customWidth="1"/>
    <col min="7211" max="7213" width="0" style="37" hidden="1" customWidth="1"/>
    <col min="7214" max="7424" width="9.140625" style="37"/>
    <col min="7425" max="7425" width="4.28515625" style="37" customWidth="1"/>
    <col min="7426" max="7426" width="0" style="37" hidden="1" customWidth="1"/>
    <col min="7427" max="7427" width="3.7109375" style="37" customWidth="1"/>
    <col min="7428" max="7428" width="4.42578125" style="37" customWidth="1"/>
    <col min="7429" max="7429" width="29.140625" style="37" customWidth="1"/>
    <col min="7430" max="7433" width="0" style="37" hidden="1" customWidth="1"/>
    <col min="7434" max="7434" width="25" style="37" customWidth="1"/>
    <col min="7435" max="7435" width="10.85546875" style="37" customWidth="1"/>
    <col min="7436" max="7436" width="5.7109375" style="37" customWidth="1"/>
    <col min="7437" max="7437" width="5.85546875" style="37" customWidth="1"/>
    <col min="7438" max="7438" width="3.42578125" style="37" customWidth="1"/>
    <col min="7439" max="7441" width="0" style="37" hidden="1" customWidth="1"/>
    <col min="7442" max="7442" width="5.140625" style="37" bestFit="1" customWidth="1"/>
    <col min="7443" max="7443" width="0" style="37" hidden="1" customWidth="1"/>
    <col min="7444" max="7444" width="4.5703125" style="37" customWidth="1"/>
    <col min="7445" max="7445" width="0" style="37" hidden="1" customWidth="1"/>
    <col min="7446" max="7446" width="5.140625" style="37" customWidth="1"/>
    <col min="7447" max="7454" width="0" style="37" hidden="1" customWidth="1"/>
    <col min="7455" max="7455" width="8.28515625" style="37" customWidth="1"/>
    <col min="7456" max="7457" width="6.5703125" style="37" customWidth="1"/>
    <col min="7458" max="7458" width="11" style="37" customWidth="1"/>
    <col min="7459" max="7459" width="11.85546875" style="37" customWidth="1"/>
    <col min="7460" max="7460" width="0" style="37" hidden="1" customWidth="1"/>
    <col min="7461" max="7461" width="3" style="37" customWidth="1"/>
    <col min="7462" max="7462" width="4.85546875" style="37" customWidth="1"/>
    <col min="7463" max="7463" width="4.7109375" style="37" customWidth="1"/>
    <col min="7464" max="7464" width="10.7109375" style="37" customWidth="1"/>
    <col min="7465" max="7465" width="0" style="37" hidden="1" customWidth="1"/>
    <col min="7466" max="7466" width="7.42578125" style="37" customWidth="1"/>
    <col min="7467" max="7469" width="0" style="37" hidden="1" customWidth="1"/>
    <col min="7470" max="7680" width="9.140625" style="37"/>
    <col min="7681" max="7681" width="4.28515625" style="37" customWidth="1"/>
    <col min="7682" max="7682" width="0" style="37" hidden="1" customWidth="1"/>
    <col min="7683" max="7683" width="3.7109375" style="37" customWidth="1"/>
    <col min="7684" max="7684" width="4.42578125" style="37" customWidth="1"/>
    <col min="7685" max="7685" width="29.140625" style="37" customWidth="1"/>
    <col min="7686" max="7689" width="0" style="37" hidden="1" customWidth="1"/>
    <col min="7690" max="7690" width="25" style="37" customWidth="1"/>
    <col min="7691" max="7691" width="10.85546875" style="37" customWidth="1"/>
    <col min="7692" max="7692" width="5.7109375" style="37" customWidth="1"/>
    <col min="7693" max="7693" width="5.85546875" style="37" customWidth="1"/>
    <col min="7694" max="7694" width="3.42578125" style="37" customWidth="1"/>
    <col min="7695" max="7697" width="0" style="37" hidden="1" customWidth="1"/>
    <col min="7698" max="7698" width="5.140625" style="37" bestFit="1" customWidth="1"/>
    <col min="7699" max="7699" width="0" style="37" hidden="1" customWidth="1"/>
    <col min="7700" max="7700" width="4.5703125" style="37" customWidth="1"/>
    <col min="7701" max="7701" width="0" style="37" hidden="1" customWidth="1"/>
    <col min="7702" max="7702" width="5.140625" style="37" customWidth="1"/>
    <col min="7703" max="7710" width="0" style="37" hidden="1" customWidth="1"/>
    <col min="7711" max="7711" width="8.28515625" style="37" customWidth="1"/>
    <col min="7712" max="7713" width="6.5703125" style="37" customWidth="1"/>
    <col min="7714" max="7714" width="11" style="37" customWidth="1"/>
    <col min="7715" max="7715" width="11.85546875" style="37" customWidth="1"/>
    <col min="7716" max="7716" width="0" style="37" hidden="1" customWidth="1"/>
    <col min="7717" max="7717" width="3" style="37" customWidth="1"/>
    <col min="7718" max="7718" width="4.85546875" style="37" customWidth="1"/>
    <col min="7719" max="7719" width="4.7109375" style="37" customWidth="1"/>
    <col min="7720" max="7720" width="10.7109375" style="37" customWidth="1"/>
    <col min="7721" max="7721" width="0" style="37" hidden="1" customWidth="1"/>
    <col min="7722" max="7722" width="7.42578125" style="37" customWidth="1"/>
    <col min="7723" max="7725" width="0" style="37" hidden="1" customWidth="1"/>
    <col min="7726" max="7936" width="9.140625" style="37"/>
    <col min="7937" max="7937" width="4.28515625" style="37" customWidth="1"/>
    <col min="7938" max="7938" width="0" style="37" hidden="1" customWidth="1"/>
    <col min="7939" max="7939" width="3.7109375" style="37" customWidth="1"/>
    <col min="7940" max="7940" width="4.42578125" style="37" customWidth="1"/>
    <col min="7941" max="7941" width="29.140625" style="37" customWidth="1"/>
    <col min="7942" max="7945" width="0" style="37" hidden="1" customWidth="1"/>
    <col min="7946" max="7946" width="25" style="37" customWidth="1"/>
    <col min="7947" max="7947" width="10.85546875" style="37" customWidth="1"/>
    <col min="7948" max="7948" width="5.7109375" style="37" customWidth="1"/>
    <col min="7949" max="7949" width="5.85546875" style="37" customWidth="1"/>
    <col min="7950" max="7950" width="3.42578125" style="37" customWidth="1"/>
    <col min="7951" max="7953" width="0" style="37" hidden="1" customWidth="1"/>
    <col min="7954" max="7954" width="5.140625" style="37" bestFit="1" customWidth="1"/>
    <col min="7955" max="7955" width="0" style="37" hidden="1" customWidth="1"/>
    <col min="7956" max="7956" width="4.5703125" style="37" customWidth="1"/>
    <col min="7957" max="7957" width="0" style="37" hidden="1" customWidth="1"/>
    <col min="7958" max="7958" width="5.140625" style="37" customWidth="1"/>
    <col min="7959" max="7966" width="0" style="37" hidden="1" customWidth="1"/>
    <col min="7967" max="7967" width="8.28515625" style="37" customWidth="1"/>
    <col min="7968" max="7969" width="6.5703125" style="37" customWidth="1"/>
    <col min="7970" max="7970" width="11" style="37" customWidth="1"/>
    <col min="7971" max="7971" width="11.85546875" style="37" customWidth="1"/>
    <col min="7972" max="7972" width="0" style="37" hidden="1" customWidth="1"/>
    <col min="7973" max="7973" width="3" style="37" customWidth="1"/>
    <col min="7974" max="7974" width="4.85546875" style="37" customWidth="1"/>
    <col min="7975" max="7975" width="4.7109375" style="37" customWidth="1"/>
    <col min="7976" max="7976" width="10.7109375" style="37" customWidth="1"/>
    <col min="7977" max="7977" width="0" style="37" hidden="1" customWidth="1"/>
    <col min="7978" max="7978" width="7.42578125" style="37" customWidth="1"/>
    <col min="7979" max="7981" width="0" style="37" hidden="1" customWidth="1"/>
    <col min="7982" max="8192" width="9.140625" style="37"/>
    <col min="8193" max="8193" width="4.28515625" style="37" customWidth="1"/>
    <col min="8194" max="8194" width="0" style="37" hidden="1" customWidth="1"/>
    <col min="8195" max="8195" width="3.7109375" style="37" customWidth="1"/>
    <col min="8196" max="8196" width="4.42578125" style="37" customWidth="1"/>
    <col min="8197" max="8197" width="29.140625" style="37" customWidth="1"/>
    <col min="8198" max="8201" width="0" style="37" hidden="1" customWidth="1"/>
    <col min="8202" max="8202" width="25" style="37" customWidth="1"/>
    <col min="8203" max="8203" width="10.85546875" style="37" customWidth="1"/>
    <col min="8204" max="8204" width="5.7109375" style="37" customWidth="1"/>
    <col min="8205" max="8205" width="5.85546875" style="37" customWidth="1"/>
    <col min="8206" max="8206" width="3.42578125" style="37" customWidth="1"/>
    <col min="8207" max="8209" width="0" style="37" hidden="1" customWidth="1"/>
    <col min="8210" max="8210" width="5.140625" style="37" bestFit="1" customWidth="1"/>
    <col min="8211" max="8211" width="0" style="37" hidden="1" customWidth="1"/>
    <col min="8212" max="8212" width="4.5703125" style="37" customWidth="1"/>
    <col min="8213" max="8213" width="0" style="37" hidden="1" customWidth="1"/>
    <col min="8214" max="8214" width="5.140625" style="37" customWidth="1"/>
    <col min="8215" max="8222" width="0" style="37" hidden="1" customWidth="1"/>
    <col min="8223" max="8223" width="8.28515625" style="37" customWidth="1"/>
    <col min="8224" max="8225" width="6.5703125" style="37" customWidth="1"/>
    <col min="8226" max="8226" width="11" style="37" customWidth="1"/>
    <col min="8227" max="8227" width="11.85546875" style="37" customWidth="1"/>
    <col min="8228" max="8228" width="0" style="37" hidden="1" customWidth="1"/>
    <col min="8229" max="8229" width="3" style="37" customWidth="1"/>
    <col min="8230" max="8230" width="4.85546875" style="37" customWidth="1"/>
    <col min="8231" max="8231" width="4.7109375" style="37" customWidth="1"/>
    <col min="8232" max="8232" width="10.7109375" style="37" customWidth="1"/>
    <col min="8233" max="8233" width="0" style="37" hidden="1" customWidth="1"/>
    <col min="8234" max="8234" width="7.42578125" style="37" customWidth="1"/>
    <col min="8235" max="8237" width="0" style="37" hidden="1" customWidth="1"/>
    <col min="8238" max="8448" width="9.140625" style="37"/>
    <col min="8449" max="8449" width="4.28515625" style="37" customWidth="1"/>
    <col min="8450" max="8450" width="0" style="37" hidden="1" customWidth="1"/>
    <col min="8451" max="8451" width="3.7109375" style="37" customWidth="1"/>
    <col min="8452" max="8452" width="4.42578125" style="37" customWidth="1"/>
    <col min="8453" max="8453" width="29.140625" style="37" customWidth="1"/>
    <col min="8454" max="8457" width="0" style="37" hidden="1" customWidth="1"/>
    <col min="8458" max="8458" width="25" style="37" customWidth="1"/>
    <col min="8459" max="8459" width="10.85546875" style="37" customWidth="1"/>
    <col min="8460" max="8460" width="5.7109375" style="37" customWidth="1"/>
    <col min="8461" max="8461" width="5.85546875" style="37" customWidth="1"/>
    <col min="8462" max="8462" width="3.42578125" style="37" customWidth="1"/>
    <col min="8463" max="8465" width="0" style="37" hidden="1" customWidth="1"/>
    <col min="8466" max="8466" width="5.140625" style="37" bestFit="1" customWidth="1"/>
    <col min="8467" max="8467" width="0" style="37" hidden="1" customWidth="1"/>
    <col min="8468" max="8468" width="4.5703125" style="37" customWidth="1"/>
    <col min="8469" max="8469" width="0" style="37" hidden="1" customWidth="1"/>
    <col min="8470" max="8470" width="5.140625" style="37" customWidth="1"/>
    <col min="8471" max="8478" width="0" style="37" hidden="1" customWidth="1"/>
    <col min="8479" max="8479" width="8.28515625" style="37" customWidth="1"/>
    <col min="8480" max="8481" width="6.5703125" style="37" customWidth="1"/>
    <col min="8482" max="8482" width="11" style="37" customWidth="1"/>
    <col min="8483" max="8483" width="11.85546875" style="37" customWidth="1"/>
    <col min="8484" max="8484" width="0" style="37" hidden="1" customWidth="1"/>
    <col min="8485" max="8485" width="3" style="37" customWidth="1"/>
    <col min="8486" max="8486" width="4.85546875" style="37" customWidth="1"/>
    <col min="8487" max="8487" width="4.7109375" style="37" customWidth="1"/>
    <col min="8488" max="8488" width="10.7109375" style="37" customWidth="1"/>
    <col min="8489" max="8489" width="0" style="37" hidden="1" customWidth="1"/>
    <col min="8490" max="8490" width="7.42578125" style="37" customWidth="1"/>
    <col min="8491" max="8493" width="0" style="37" hidden="1" customWidth="1"/>
    <col min="8494" max="8704" width="9.140625" style="37"/>
    <col min="8705" max="8705" width="4.28515625" style="37" customWidth="1"/>
    <col min="8706" max="8706" width="0" style="37" hidden="1" customWidth="1"/>
    <col min="8707" max="8707" width="3.7109375" style="37" customWidth="1"/>
    <col min="8708" max="8708" width="4.42578125" style="37" customWidth="1"/>
    <col min="8709" max="8709" width="29.140625" style="37" customWidth="1"/>
    <col min="8710" max="8713" width="0" style="37" hidden="1" customWidth="1"/>
    <col min="8714" max="8714" width="25" style="37" customWidth="1"/>
    <col min="8715" max="8715" width="10.85546875" style="37" customWidth="1"/>
    <col min="8716" max="8716" width="5.7109375" style="37" customWidth="1"/>
    <col min="8717" max="8717" width="5.85546875" style="37" customWidth="1"/>
    <col min="8718" max="8718" width="3.42578125" style="37" customWidth="1"/>
    <col min="8719" max="8721" width="0" style="37" hidden="1" customWidth="1"/>
    <col min="8722" max="8722" width="5.140625" style="37" bestFit="1" customWidth="1"/>
    <col min="8723" max="8723" width="0" style="37" hidden="1" customWidth="1"/>
    <col min="8724" max="8724" width="4.5703125" style="37" customWidth="1"/>
    <col min="8725" max="8725" width="0" style="37" hidden="1" customWidth="1"/>
    <col min="8726" max="8726" width="5.140625" style="37" customWidth="1"/>
    <col min="8727" max="8734" width="0" style="37" hidden="1" customWidth="1"/>
    <col min="8735" max="8735" width="8.28515625" style="37" customWidth="1"/>
    <col min="8736" max="8737" width="6.5703125" style="37" customWidth="1"/>
    <col min="8738" max="8738" width="11" style="37" customWidth="1"/>
    <col min="8739" max="8739" width="11.85546875" style="37" customWidth="1"/>
    <col min="8740" max="8740" width="0" style="37" hidden="1" customWidth="1"/>
    <col min="8741" max="8741" width="3" style="37" customWidth="1"/>
    <col min="8742" max="8742" width="4.85546875" style="37" customWidth="1"/>
    <col min="8743" max="8743" width="4.7109375" style="37" customWidth="1"/>
    <col min="8744" max="8744" width="10.7109375" style="37" customWidth="1"/>
    <col min="8745" max="8745" width="0" style="37" hidden="1" customWidth="1"/>
    <col min="8746" max="8746" width="7.42578125" style="37" customWidth="1"/>
    <col min="8747" max="8749" width="0" style="37" hidden="1" customWidth="1"/>
    <col min="8750" max="8960" width="9.140625" style="37"/>
    <col min="8961" max="8961" width="4.28515625" style="37" customWidth="1"/>
    <col min="8962" max="8962" width="0" style="37" hidden="1" customWidth="1"/>
    <col min="8963" max="8963" width="3.7109375" style="37" customWidth="1"/>
    <col min="8964" max="8964" width="4.42578125" style="37" customWidth="1"/>
    <col min="8965" max="8965" width="29.140625" style="37" customWidth="1"/>
    <col min="8966" max="8969" width="0" style="37" hidden="1" customWidth="1"/>
    <col min="8970" max="8970" width="25" style="37" customWidth="1"/>
    <col min="8971" max="8971" width="10.85546875" style="37" customWidth="1"/>
    <col min="8972" max="8972" width="5.7109375" style="37" customWidth="1"/>
    <col min="8973" max="8973" width="5.85546875" style="37" customWidth="1"/>
    <col min="8974" max="8974" width="3.42578125" style="37" customWidth="1"/>
    <col min="8975" max="8977" width="0" style="37" hidden="1" customWidth="1"/>
    <col min="8978" max="8978" width="5.140625" style="37" bestFit="1" customWidth="1"/>
    <col min="8979" max="8979" width="0" style="37" hidden="1" customWidth="1"/>
    <col min="8980" max="8980" width="4.5703125" style="37" customWidth="1"/>
    <col min="8981" max="8981" width="0" style="37" hidden="1" customWidth="1"/>
    <col min="8982" max="8982" width="5.140625" style="37" customWidth="1"/>
    <col min="8983" max="8990" width="0" style="37" hidden="1" customWidth="1"/>
    <col min="8991" max="8991" width="8.28515625" style="37" customWidth="1"/>
    <col min="8992" max="8993" width="6.5703125" style="37" customWidth="1"/>
    <col min="8994" max="8994" width="11" style="37" customWidth="1"/>
    <col min="8995" max="8995" width="11.85546875" style="37" customWidth="1"/>
    <col min="8996" max="8996" width="0" style="37" hidden="1" customWidth="1"/>
    <col min="8997" max="8997" width="3" style="37" customWidth="1"/>
    <col min="8998" max="8998" width="4.85546875" style="37" customWidth="1"/>
    <col min="8999" max="8999" width="4.7109375" style="37" customWidth="1"/>
    <col min="9000" max="9000" width="10.7109375" style="37" customWidth="1"/>
    <col min="9001" max="9001" width="0" style="37" hidden="1" customWidth="1"/>
    <col min="9002" max="9002" width="7.42578125" style="37" customWidth="1"/>
    <col min="9003" max="9005" width="0" style="37" hidden="1" customWidth="1"/>
    <col min="9006" max="9216" width="9.140625" style="37"/>
    <col min="9217" max="9217" width="4.28515625" style="37" customWidth="1"/>
    <col min="9218" max="9218" width="0" style="37" hidden="1" customWidth="1"/>
    <col min="9219" max="9219" width="3.7109375" style="37" customWidth="1"/>
    <col min="9220" max="9220" width="4.42578125" style="37" customWidth="1"/>
    <col min="9221" max="9221" width="29.140625" style="37" customWidth="1"/>
    <col min="9222" max="9225" width="0" style="37" hidden="1" customWidth="1"/>
    <col min="9226" max="9226" width="25" style="37" customWidth="1"/>
    <col min="9227" max="9227" width="10.85546875" style="37" customWidth="1"/>
    <col min="9228" max="9228" width="5.7109375" style="37" customWidth="1"/>
    <col min="9229" max="9229" width="5.85546875" style="37" customWidth="1"/>
    <col min="9230" max="9230" width="3.42578125" style="37" customWidth="1"/>
    <col min="9231" max="9233" width="0" style="37" hidden="1" customWidth="1"/>
    <col min="9234" max="9234" width="5.140625" style="37" bestFit="1" customWidth="1"/>
    <col min="9235" max="9235" width="0" style="37" hidden="1" customWidth="1"/>
    <col min="9236" max="9236" width="4.5703125" style="37" customWidth="1"/>
    <col min="9237" max="9237" width="0" style="37" hidden="1" customWidth="1"/>
    <col min="9238" max="9238" width="5.140625" style="37" customWidth="1"/>
    <col min="9239" max="9246" width="0" style="37" hidden="1" customWidth="1"/>
    <col min="9247" max="9247" width="8.28515625" style="37" customWidth="1"/>
    <col min="9248" max="9249" width="6.5703125" style="37" customWidth="1"/>
    <col min="9250" max="9250" width="11" style="37" customWidth="1"/>
    <col min="9251" max="9251" width="11.85546875" style="37" customWidth="1"/>
    <col min="9252" max="9252" width="0" style="37" hidden="1" customWidth="1"/>
    <col min="9253" max="9253" width="3" style="37" customWidth="1"/>
    <col min="9254" max="9254" width="4.85546875" style="37" customWidth="1"/>
    <col min="9255" max="9255" width="4.7109375" style="37" customWidth="1"/>
    <col min="9256" max="9256" width="10.7109375" style="37" customWidth="1"/>
    <col min="9257" max="9257" width="0" style="37" hidden="1" customWidth="1"/>
    <col min="9258" max="9258" width="7.42578125" style="37" customWidth="1"/>
    <col min="9259" max="9261" width="0" style="37" hidden="1" customWidth="1"/>
    <col min="9262" max="9472" width="9.140625" style="37"/>
    <col min="9473" max="9473" width="4.28515625" style="37" customWidth="1"/>
    <col min="9474" max="9474" width="0" style="37" hidden="1" customWidth="1"/>
    <col min="9475" max="9475" width="3.7109375" style="37" customWidth="1"/>
    <col min="9476" max="9476" width="4.42578125" style="37" customWidth="1"/>
    <col min="9477" max="9477" width="29.140625" style="37" customWidth="1"/>
    <col min="9478" max="9481" width="0" style="37" hidden="1" customWidth="1"/>
    <col min="9482" max="9482" width="25" style="37" customWidth="1"/>
    <col min="9483" max="9483" width="10.85546875" style="37" customWidth="1"/>
    <col min="9484" max="9484" width="5.7109375" style="37" customWidth="1"/>
    <col min="9485" max="9485" width="5.85546875" style="37" customWidth="1"/>
    <col min="9486" max="9486" width="3.42578125" style="37" customWidth="1"/>
    <col min="9487" max="9489" width="0" style="37" hidden="1" customWidth="1"/>
    <col min="9490" max="9490" width="5.140625" style="37" bestFit="1" customWidth="1"/>
    <col min="9491" max="9491" width="0" style="37" hidden="1" customWidth="1"/>
    <col min="9492" max="9492" width="4.5703125" style="37" customWidth="1"/>
    <col min="9493" max="9493" width="0" style="37" hidden="1" customWidth="1"/>
    <col min="9494" max="9494" width="5.140625" style="37" customWidth="1"/>
    <col min="9495" max="9502" width="0" style="37" hidden="1" customWidth="1"/>
    <col min="9503" max="9503" width="8.28515625" style="37" customWidth="1"/>
    <col min="9504" max="9505" width="6.5703125" style="37" customWidth="1"/>
    <col min="9506" max="9506" width="11" style="37" customWidth="1"/>
    <col min="9507" max="9507" width="11.85546875" style="37" customWidth="1"/>
    <col min="9508" max="9508" width="0" style="37" hidden="1" customWidth="1"/>
    <col min="9509" max="9509" width="3" style="37" customWidth="1"/>
    <col min="9510" max="9510" width="4.85546875" style="37" customWidth="1"/>
    <col min="9511" max="9511" width="4.7109375" style="37" customWidth="1"/>
    <col min="9512" max="9512" width="10.7109375" style="37" customWidth="1"/>
    <col min="9513" max="9513" width="0" style="37" hidden="1" customWidth="1"/>
    <col min="9514" max="9514" width="7.42578125" style="37" customWidth="1"/>
    <col min="9515" max="9517" width="0" style="37" hidden="1" customWidth="1"/>
    <col min="9518" max="9728" width="9.140625" style="37"/>
    <col min="9729" max="9729" width="4.28515625" style="37" customWidth="1"/>
    <col min="9730" max="9730" width="0" style="37" hidden="1" customWidth="1"/>
    <col min="9731" max="9731" width="3.7109375" style="37" customWidth="1"/>
    <col min="9732" max="9732" width="4.42578125" style="37" customWidth="1"/>
    <col min="9733" max="9733" width="29.140625" style="37" customWidth="1"/>
    <col min="9734" max="9737" width="0" style="37" hidden="1" customWidth="1"/>
    <col min="9738" max="9738" width="25" style="37" customWidth="1"/>
    <col min="9739" max="9739" width="10.85546875" style="37" customWidth="1"/>
    <col min="9740" max="9740" width="5.7109375" style="37" customWidth="1"/>
    <col min="9741" max="9741" width="5.85546875" style="37" customWidth="1"/>
    <col min="9742" max="9742" width="3.42578125" style="37" customWidth="1"/>
    <col min="9743" max="9745" width="0" style="37" hidden="1" customWidth="1"/>
    <col min="9746" max="9746" width="5.140625" style="37" bestFit="1" customWidth="1"/>
    <col min="9747" max="9747" width="0" style="37" hidden="1" customWidth="1"/>
    <col min="9748" max="9748" width="4.5703125" style="37" customWidth="1"/>
    <col min="9749" max="9749" width="0" style="37" hidden="1" customWidth="1"/>
    <col min="9750" max="9750" width="5.140625" style="37" customWidth="1"/>
    <col min="9751" max="9758" width="0" style="37" hidden="1" customWidth="1"/>
    <col min="9759" max="9759" width="8.28515625" style="37" customWidth="1"/>
    <col min="9760" max="9761" width="6.5703125" style="37" customWidth="1"/>
    <col min="9762" max="9762" width="11" style="37" customWidth="1"/>
    <col min="9763" max="9763" width="11.85546875" style="37" customWidth="1"/>
    <col min="9764" max="9764" width="0" style="37" hidden="1" customWidth="1"/>
    <col min="9765" max="9765" width="3" style="37" customWidth="1"/>
    <col min="9766" max="9766" width="4.85546875" style="37" customWidth="1"/>
    <col min="9767" max="9767" width="4.7109375" style="37" customWidth="1"/>
    <col min="9768" max="9768" width="10.7109375" style="37" customWidth="1"/>
    <col min="9769" max="9769" width="0" style="37" hidden="1" customWidth="1"/>
    <col min="9770" max="9770" width="7.42578125" style="37" customWidth="1"/>
    <col min="9771" max="9773" width="0" style="37" hidden="1" customWidth="1"/>
    <col min="9774" max="9984" width="9.140625" style="37"/>
    <col min="9985" max="9985" width="4.28515625" style="37" customWidth="1"/>
    <col min="9986" max="9986" width="0" style="37" hidden="1" customWidth="1"/>
    <col min="9987" max="9987" width="3.7109375" style="37" customWidth="1"/>
    <col min="9988" max="9988" width="4.42578125" style="37" customWidth="1"/>
    <col min="9989" max="9989" width="29.140625" style="37" customWidth="1"/>
    <col min="9990" max="9993" width="0" style="37" hidden="1" customWidth="1"/>
    <col min="9994" max="9994" width="25" style="37" customWidth="1"/>
    <col min="9995" max="9995" width="10.85546875" style="37" customWidth="1"/>
    <col min="9996" max="9996" width="5.7109375" style="37" customWidth="1"/>
    <col min="9997" max="9997" width="5.85546875" style="37" customWidth="1"/>
    <col min="9998" max="9998" width="3.42578125" style="37" customWidth="1"/>
    <col min="9999" max="10001" width="0" style="37" hidden="1" customWidth="1"/>
    <col min="10002" max="10002" width="5.140625" style="37" bestFit="1" customWidth="1"/>
    <col min="10003" max="10003" width="0" style="37" hidden="1" customWidth="1"/>
    <col min="10004" max="10004" width="4.5703125" style="37" customWidth="1"/>
    <col min="10005" max="10005" width="0" style="37" hidden="1" customWidth="1"/>
    <col min="10006" max="10006" width="5.140625" style="37" customWidth="1"/>
    <col min="10007" max="10014" width="0" style="37" hidden="1" customWidth="1"/>
    <col min="10015" max="10015" width="8.28515625" style="37" customWidth="1"/>
    <col min="10016" max="10017" width="6.5703125" style="37" customWidth="1"/>
    <col min="10018" max="10018" width="11" style="37" customWidth="1"/>
    <col min="10019" max="10019" width="11.85546875" style="37" customWidth="1"/>
    <col min="10020" max="10020" width="0" style="37" hidden="1" customWidth="1"/>
    <col min="10021" max="10021" width="3" style="37" customWidth="1"/>
    <col min="10022" max="10022" width="4.85546875" style="37" customWidth="1"/>
    <col min="10023" max="10023" width="4.7109375" style="37" customWidth="1"/>
    <col min="10024" max="10024" width="10.7109375" style="37" customWidth="1"/>
    <col min="10025" max="10025" width="0" style="37" hidden="1" customWidth="1"/>
    <col min="10026" max="10026" width="7.42578125" style="37" customWidth="1"/>
    <col min="10027" max="10029" width="0" style="37" hidden="1" customWidth="1"/>
    <col min="10030" max="10240" width="9.140625" style="37"/>
    <col min="10241" max="10241" width="4.28515625" style="37" customWidth="1"/>
    <col min="10242" max="10242" width="0" style="37" hidden="1" customWidth="1"/>
    <col min="10243" max="10243" width="3.7109375" style="37" customWidth="1"/>
    <col min="10244" max="10244" width="4.42578125" style="37" customWidth="1"/>
    <col min="10245" max="10245" width="29.140625" style="37" customWidth="1"/>
    <col min="10246" max="10249" width="0" style="37" hidden="1" customWidth="1"/>
    <col min="10250" max="10250" width="25" style="37" customWidth="1"/>
    <col min="10251" max="10251" width="10.85546875" style="37" customWidth="1"/>
    <col min="10252" max="10252" width="5.7109375" style="37" customWidth="1"/>
    <col min="10253" max="10253" width="5.85546875" style="37" customWidth="1"/>
    <col min="10254" max="10254" width="3.42578125" style="37" customWidth="1"/>
    <col min="10255" max="10257" width="0" style="37" hidden="1" customWidth="1"/>
    <col min="10258" max="10258" width="5.140625" style="37" bestFit="1" customWidth="1"/>
    <col min="10259" max="10259" width="0" style="37" hidden="1" customWidth="1"/>
    <col min="10260" max="10260" width="4.5703125" style="37" customWidth="1"/>
    <col min="10261" max="10261" width="0" style="37" hidden="1" customWidth="1"/>
    <col min="10262" max="10262" width="5.140625" style="37" customWidth="1"/>
    <col min="10263" max="10270" width="0" style="37" hidden="1" customWidth="1"/>
    <col min="10271" max="10271" width="8.28515625" style="37" customWidth="1"/>
    <col min="10272" max="10273" width="6.5703125" style="37" customWidth="1"/>
    <col min="10274" max="10274" width="11" style="37" customWidth="1"/>
    <col min="10275" max="10275" width="11.85546875" style="37" customWidth="1"/>
    <col min="10276" max="10276" width="0" style="37" hidden="1" customWidth="1"/>
    <col min="10277" max="10277" width="3" style="37" customWidth="1"/>
    <col min="10278" max="10278" width="4.85546875" style="37" customWidth="1"/>
    <col min="10279" max="10279" width="4.7109375" style="37" customWidth="1"/>
    <col min="10280" max="10280" width="10.7109375" style="37" customWidth="1"/>
    <col min="10281" max="10281" width="0" style="37" hidden="1" customWidth="1"/>
    <col min="10282" max="10282" width="7.42578125" style="37" customWidth="1"/>
    <col min="10283" max="10285" width="0" style="37" hidden="1" customWidth="1"/>
    <col min="10286" max="10496" width="9.140625" style="37"/>
    <col min="10497" max="10497" width="4.28515625" style="37" customWidth="1"/>
    <col min="10498" max="10498" width="0" style="37" hidden="1" customWidth="1"/>
    <col min="10499" max="10499" width="3.7109375" style="37" customWidth="1"/>
    <col min="10500" max="10500" width="4.42578125" style="37" customWidth="1"/>
    <col min="10501" max="10501" width="29.140625" style="37" customWidth="1"/>
    <col min="10502" max="10505" width="0" style="37" hidden="1" customWidth="1"/>
    <col min="10506" max="10506" width="25" style="37" customWidth="1"/>
    <col min="10507" max="10507" width="10.85546875" style="37" customWidth="1"/>
    <col min="10508" max="10508" width="5.7109375" style="37" customWidth="1"/>
    <col min="10509" max="10509" width="5.85546875" style="37" customWidth="1"/>
    <col min="10510" max="10510" width="3.42578125" style="37" customWidth="1"/>
    <col min="10511" max="10513" width="0" style="37" hidden="1" customWidth="1"/>
    <col min="10514" max="10514" width="5.140625" style="37" bestFit="1" customWidth="1"/>
    <col min="10515" max="10515" width="0" style="37" hidden="1" customWidth="1"/>
    <col min="10516" max="10516" width="4.5703125" style="37" customWidth="1"/>
    <col min="10517" max="10517" width="0" style="37" hidden="1" customWidth="1"/>
    <col min="10518" max="10518" width="5.140625" style="37" customWidth="1"/>
    <col min="10519" max="10526" width="0" style="37" hidden="1" customWidth="1"/>
    <col min="10527" max="10527" width="8.28515625" style="37" customWidth="1"/>
    <col min="10528" max="10529" width="6.5703125" style="37" customWidth="1"/>
    <col min="10530" max="10530" width="11" style="37" customWidth="1"/>
    <col min="10531" max="10531" width="11.85546875" style="37" customWidth="1"/>
    <col min="10532" max="10532" width="0" style="37" hidden="1" customWidth="1"/>
    <col min="10533" max="10533" width="3" style="37" customWidth="1"/>
    <col min="10534" max="10534" width="4.85546875" style="37" customWidth="1"/>
    <col min="10535" max="10535" width="4.7109375" style="37" customWidth="1"/>
    <col min="10536" max="10536" width="10.7109375" style="37" customWidth="1"/>
    <col min="10537" max="10537" width="0" style="37" hidden="1" customWidth="1"/>
    <col min="10538" max="10538" width="7.42578125" style="37" customWidth="1"/>
    <col min="10539" max="10541" width="0" style="37" hidden="1" customWidth="1"/>
    <col min="10542" max="10752" width="9.140625" style="37"/>
    <col min="10753" max="10753" width="4.28515625" style="37" customWidth="1"/>
    <col min="10754" max="10754" width="0" style="37" hidden="1" customWidth="1"/>
    <col min="10755" max="10755" width="3.7109375" style="37" customWidth="1"/>
    <col min="10756" max="10756" width="4.42578125" style="37" customWidth="1"/>
    <col min="10757" max="10757" width="29.140625" style="37" customWidth="1"/>
    <col min="10758" max="10761" width="0" style="37" hidden="1" customWidth="1"/>
    <col min="10762" max="10762" width="25" style="37" customWidth="1"/>
    <col min="10763" max="10763" width="10.85546875" style="37" customWidth="1"/>
    <col min="10764" max="10764" width="5.7109375" style="37" customWidth="1"/>
    <col min="10765" max="10765" width="5.85546875" style="37" customWidth="1"/>
    <col min="10766" max="10766" width="3.42578125" style="37" customWidth="1"/>
    <col min="10767" max="10769" width="0" style="37" hidden="1" customWidth="1"/>
    <col min="10770" max="10770" width="5.140625" style="37" bestFit="1" customWidth="1"/>
    <col min="10771" max="10771" width="0" style="37" hidden="1" customWidth="1"/>
    <col min="10772" max="10772" width="4.5703125" style="37" customWidth="1"/>
    <col min="10773" max="10773" width="0" style="37" hidden="1" customWidth="1"/>
    <col min="10774" max="10774" width="5.140625" style="37" customWidth="1"/>
    <col min="10775" max="10782" width="0" style="37" hidden="1" customWidth="1"/>
    <col min="10783" max="10783" width="8.28515625" style="37" customWidth="1"/>
    <col min="10784" max="10785" width="6.5703125" style="37" customWidth="1"/>
    <col min="10786" max="10786" width="11" style="37" customWidth="1"/>
    <col min="10787" max="10787" width="11.85546875" style="37" customWidth="1"/>
    <col min="10788" max="10788" width="0" style="37" hidden="1" customWidth="1"/>
    <col min="10789" max="10789" width="3" style="37" customWidth="1"/>
    <col min="10790" max="10790" width="4.85546875" style="37" customWidth="1"/>
    <col min="10791" max="10791" width="4.7109375" style="37" customWidth="1"/>
    <col min="10792" max="10792" width="10.7109375" style="37" customWidth="1"/>
    <col min="10793" max="10793" width="0" style="37" hidden="1" customWidth="1"/>
    <col min="10794" max="10794" width="7.42578125" style="37" customWidth="1"/>
    <col min="10795" max="10797" width="0" style="37" hidden="1" customWidth="1"/>
    <col min="10798" max="11008" width="9.140625" style="37"/>
    <col min="11009" max="11009" width="4.28515625" style="37" customWidth="1"/>
    <col min="11010" max="11010" width="0" style="37" hidden="1" customWidth="1"/>
    <col min="11011" max="11011" width="3.7109375" style="37" customWidth="1"/>
    <col min="11012" max="11012" width="4.42578125" style="37" customWidth="1"/>
    <col min="11013" max="11013" width="29.140625" style="37" customWidth="1"/>
    <col min="11014" max="11017" width="0" style="37" hidden="1" customWidth="1"/>
    <col min="11018" max="11018" width="25" style="37" customWidth="1"/>
    <col min="11019" max="11019" width="10.85546875" style="37" customWidth="1"/>
    <col min="11020" max="11020" width="5.7109375" style="37" customWidth="1"/>
    <col min="11021" max="11021" width="5.85546875" style="37" customWidth="1"/>
    <col min="11022" max="11022" width="3.42578125" style="37" customWidth="1"/>
    <col min="11023" max="11025" width="0" style="37" hidden="1" customWidth="1"/>
    <col min="11026" max="11026" width="5.140625" style="37" bestFit="1" customWidth="1"/>
    <col min="11027" max="11027" width="0" style="37" hidden="1" customWidth="1"/>
    <col min="11028" max="11028" width="4.5703125" style="37" customWidth="1"/>
    <col min="11029" max="11029" width="0" style="37" hidden="1" customWidth="1"/>
    <col min="11030" max="11030" width="5.140625" style="37" customWidth="1"/>
    <col min="11031" max="11038" width="0" style="37" hidden="1" customWidth="1"/>
    <col min="11039" max="11039" width="8.28515625" style="37" customWidth="1"/>
    <col min="11040" max="11041" width="6.5703125" style="37" customWidth="1"/>
    <col min="11042" max="11042" width="11" style="37" customWidth="1"/>
    <col min="11043" max="11043" width="11.85546875" style="37" customWidth="1"/>
    <col min="11044" max="11044" width="0" style="37" hidden="1" customWidth="1"/>
    <col min="11045" max="11045" width="3" style="37" customWidth="1"/>
    <col min="11046" max="11046" width="4.85546875" style="37" customWidth="1"/>
    <col min="11047" max="11047" width="4.7109375" style="37" customWidth="1"/>
    <col min="11048" max="11048" width="10.7109375" style="37" customWidth="1"/>
    <col min="11049" max="11049" width="0" style="37" hidden="1" customWidth="1"/>
    <col min="11050" max="11050" width="7.42578125" style="37" customWidth="1"/>
    <col min="11051" max="11053" width="0" style="37" hidden="1" customWidth="1"/>
    <col min="11054" max="11264" width="9.140625" style="37"/>
    <col min="11265" max="11265" width="4.28515625" style="37" customWidth="1"/>
    <col min="11266" max="11266" width="0" style="37" hidden="1" customWidth="1"/>
    <col min="11267" max="11267" width="3.7109375" style="37" customWidth="1"/>
    <col min="11268" max="11268" width="4.42578125" style="37" customWidth="1"/>
    <col min="11269" max="11269" width="29.140625" style="37" customWidth="1"/>
    <col min="11270" max="11273" width="0" style="37" hidden="1" customWidth="1"/>
    <col min="11274" max="11274" width="25" style="37" customWidth="1"/>
    <col min="11275" max="11275" width="10.85546875" style="37" customWidth="1"/>
    <col min="11276" max="11276" width="5.7109375" style="37" customWidth="1"/>
    <col min="11277" max="11277" width="5.85546875" style="37" customWidth="1"/>
    <col min="11278" max="11278" width="3.42578125" style="37" customWidth="1"/>
    <col min="11279" max="11281" width="0" style="37" hidden="1" customWidth="1"/>
    <col min="11282" max="11282" width="5.140625" style="37" bestFit="1" customWidth="1"/>
    <col min="11283" max="11283" width="0" style="37" hidden="1" customWidth="1"/>
    <col min="11284" max="11284" width="4.5703125" style="37" customWidth="1"/>
    <col min="11285" max="11285" width="0" style="37" hidden="1" customWidth="1"/>
    <col min="11286" max="11286" width="5.140625" style="37" customWidth="1"/>
    <col min="11287" max="11294" width="0" style="37" hidden="1" customWidth="1"/>
    <col min="11295" max="11295" width="8.28515625" style="37" customWidth="1"/>
    <col min="11296" max="11297" width="6.5703125" style="37" customWidth="1"/>
    <col min="11298" max="11298" width="11" style="37" customWidth="1"/>
    <col min="11299" max="11299" width="11.85546875" style="37" customWidth="1"/>
    <col min="11300" max="11300" width="0" style="37" hidden="1" customWidth="1"/>
    <col min="11301" max="11301" width="3" style="37" customWidth="1"/>
    <col min="11302" max="11302" width="4.85546875" style="37" customWidth="1"/>
    <col min="11303" max="11303" width="4.7109375" style="37" customWidth="1"/>
    <col min="11304" max="11304" width="10.7109375" style="37" customWidth="1"/>
    <col min="11305" max="11305" width="0" style="37" hidden="1" customWidth="1"/>
    <col min="11306" max="11306" width="7.42578125" style="37" customWidth="1"/>
    <col min="11307" max="11309" width="0" style="37" hidden="1" customWidth="1"/>
    <col min="11310" max="11520" width="9.140625" style="37"/>
    <col min="11521" max="11521" width="4.28515625" style="37" customWidth="1"/>
    <col min="11522" max="11522" width="0" style="37" hidden="1" customWidth="1"/>
    <col min="11523" max="11523" width="3.7109375" style="37" customWidth="1"/>
    <col min="11524" max="11524" width="4.42578125" style="37" customWidth="1"/>
    <col min="11525" max="11525" width="29.140625" style="37" customWidth="1"/>
    <col min="11526" max="11529" width="0" style="37" hidden="1" customWidth="1"/>
    <col min="11530" max="11530" width="25" style="37" customWidth="1"/>
    <col min="11531" max="11531" width="10.85546875" style="37" customWidth="1"/>
    <col min="11532" max="11532" width="5.7109375" style="37" customWidth="1"/>
    <col min="11533" max="11533" width="5.85546875" style="37" customWidth="1"/>
    <col min="11534" max="11534" width="3.42578125" style="37" customWidth="1"/>
    <col min="11535" max="11537" width="0" style="37" hidden="1" customWidth="1"/>
    <col min="11538" max="11538" width="5.140625" style="37" bestFit="1" customWidth="1"/>
    <col min="11539" max="11539" width="0" style="37" hidden="1" customWidth="1"/>
    <col min="11540" max="11540" width="4.5703125" style="37" customWidth="1"/>
    <col min="11541" max="11541" width="0" style="37" hidden="1" customWidth="1"/>
    <col min="11542" max="11542" width="5.140625" style="37" customWidth="1"/>
    <col min="11543" max="11550" width="0" style="37" hidden="1" customWidth="1"/>
    <col min="11551" max="11551" width="8.28515625" style="37" customWidth="1"/>
    <col min="11552" max="11553" width="6.5703125" style="37" customWidth="1"/>
    <col min="11554" max="11554" width="11" style="37" customWidth="1"/>
    <col min="11555" max="11555" width="11.85546875" style="37" customWidth="1"/>
    <col min="11556" max="11556" width="0" style="37" hidden="1" customWidth="1"/>
    <col min="11557" max="11557" width="3" style="37" customWidth="1"/>
    <col min="11558" max="11558" width="4.85546875" style="37" customWidth="1"/>
    <col min="11559" max="11559" width="4.7109375" style="37" customWidth="1"/>
    <col min="11560" max="11560" width="10.7109375" style="37" customWidth="1"/>
    <col min="11561" max="11561" width="0" style="37" hidden="1" customWidth="1"/>
    <col min="11562" max="11562" width="7.42578125" style="37" customWidth="1"/>
    <col min="11563" max="11565" width="0" style="37" hidden="1" customWidth="1"/>
    <col min="11566" max="11776" width="9.140625" style="37"/>
    <col min="11777" max="11777" width="4.28515625" style="37" customWidth="1"/>
    <col min="11778" max="11778" width="0" style="37" hidden="1" customWidth="1"/>
    <col min="11779" max="11779" width="3.7109375" style="37" customWidth="1"/>
    <col min="11780" max="11780" width="4.42578125" style="37" customWidth="1"/>
    <col min="11781" max="11781" width="29.140625" style="37" customWidth="1"/>
    <col min="11782" max="11785" width="0" style="37" hidden="1" customWidth="1"/>
    <col min="11786" max="11786" width="25" style="37" customWidth="1"/>
    <col min="11787" max="11787" width="10.85546875" style="37" customWidth="1"/>
    <col min="11788" max="11788" width="5.7109375" style="37" customWidth="1"/>
    <col min="11789" max="11789" width="5.85546875" style="37" customWidth="1"/>
    <col min="11790" max="11790" width="3.42578125" style="37" customWidth="1"/>
    <col min="11791" max="11793" width="0" style="37" hidden="1" customWidth="1"/>
    <col min="11794" max="11794" width="5.140625" style="37" bestFit="1" customWidth="1"/>
    <col min="11795" max="11795" width="0" style="37" hidden="1" customWidth="1"/>
    <col min="11796" max="11796" width="4.5703125" style="37" customWidth="1"/>
    <col min="11797" max="11797" width="0" style="37" hidden="1" customWidth="1"/>
    <col min="11798" max="11798" width="5.140625" style="37" customWidth="1"/>
    <col min="11799" max="11806" width="0" style="37" hidden="1" customWidth="1"/>
    <col min="11807" max="11807" width="8.28515625" style="37" customWidth="1"/>
    <col min="11808" max="11809" width="6.5703125" style="37" customWidth="1"/>
    <col min="11810" max="11810" width="11" style="37" customWidth="1"/>
    <col min="11811" max="11811" width="11.85546875" style="37" customWidth="1"/>
    <col min="11812" max="11812" width="0" style="37" hidden="1" customWidth="1"/>
    <col min="11813" max="11813" width="3" style="37" customWidth="1"/>
    <col min="11814" max="11814" width="4.85546875" style="37" customWidth="1"/>
    <col min="11815" max="11815" width="4.7109375" style="37" customWidth="1"/>
    <col min="11816" max="11816" width="10.7109375" style="37" customWidth="1"/>
    <col min="11817" max="11817" width="0" style="37" hidden="1" customWidth="1"/>
    <col min="11818" max="11818" width="7.42578125" style="37" customWidth="1"/>
    <col min="11819" max="11821" width="0" style="37" hidden="1" customWidth="1"/>
    <col min="11822" max="12032" width="9.140625" style="37"/>
    <col min="12033" max="12033" width="4.28515625" style="37" customWidth="1"/>
    <col min="12034" max="12034" width="0" style="37" hidden="1" customWidth="1"/>
    <col min="12035" max="12035" width="3.7109375" style="37" customWidth="1"/>
    <col min="12036" max="12036" width="4.42578125" style="37" customWidth="1"/>
    <col min="12037" max="12037" width="29.140625" style="37" customWidth="1"/>
    <col min="12038" max="12041" width="0" style="37" hidden="1" customWidth="1"/>
    <col min="12042" max="12042" width="25" style="37" customWidth="1"/>
    <col min="12043" max="12043" width="10.85546875" style="37" customWidth="1"/>
    <col min="12044" max="12044" width="5.7109375" style="37" customWidth="1"/>
    <col min="12045" max="12045" width="5.85546875" style="37" customWidth="1"/>
    <col min="12046" max="12046" width="3.42578125" style="37" customWidth="1"/>
    <col min="12047" max="12049" width="0" style="37" hidden="1" customWidth="1"/>
    <col min="12050" max="12050" width="5.140625" style="37" bestFit="1" customWidth="1"/>
    <col min="12051" max="12051" width="0" style="37" hidden="1" customWidth="1"/>
    <col min="12052" max="12052" width="4.5703125" style="37" customWidth="1"/>
    <col min="12053" max="12053" width="0" style="37" hidden="1" customWidth="1"/>
    <col min="12054" max="12054" width="5.140625" style="37" customWidth="1"/>
    <col min="12055" max="12062" width="0" style="37" hidden="1" customWidth="1"/>
    <col min="12063" max="12063" width="8.28515625" style="37" customWidth="1"/>
    <col min="12064" max="12065" width="6.5703125" style="37" customWidth="1"/>
    <col min="12066" max="12066" width="11" style="37" customWidth="1"/>
    <col min="12067" max="12067" width="11.85546875" style="37" customWidth="1"/>
    <col min="12068" max="12068" width="0" style="37" hidden="1" customWidth="1"/>
    <col min="12069" max="12069" width="3" style="37" customWidth="1"/>
    <col min="12070" max="12070" width="4.85546875" style="37" customWidth="1"/>
    <col min="12071" max="12071" width="4.7109375" style="37" customWidth="1"/>
    <col min="12072" max="12072" width="10.7109375" style="37" customWidth="1"/>
    <col min="12073" max="12073" width="0" style="37" hidden="1" customWidth="1"/>
    <col min="12074" max="12074" width="7.42578125" style="37" customWidth="1"/>
    <col min="12075" max="12077" width="0" style="37" hidden="1" customWidth="1"/>
    <col min="12078" max="12288" width="9.140625" style="37"/>
    <col min="12289" max="12289" width="4.28515625" style="37" customWidth="1"/>
    <col min="12290" max="12290" width="0" style="37" hidden="1" customWidth="1"/>
    <col min="12291" max="12291" width="3.7109375" style="37" customWidth="1"/>
    <col min="12292" max="12292" width="4.42578125" style="37" customWidth="1"/>
    <col min="12293" max="12293" width="29.140625" style="37" customWidth="1"/>
    <col min="12294" max="12297" width="0" style="37" hidden="1" customWidth="1"/>
    <col min="12298" max="12298" width="25" style="37" customWidth="1"/>
    <col min="12299" max="12299" width="10.85546875" style="37" customWidth="1"/>
    <col min="12300" max="12300" width="5.7109375" style="37" customWidth="1"/>
    <col min="12301" max="12301" width="5.85546875" style="37" customWidth="1"/>
    <col min="12302" max="12302" width="3.42578125" style="37" customWidth="1"/>
    <col min="12303" max="12305" width="0" style="37" hidden="1" customWidth="1"/>
    <col min="12306" max="12306" width="5.140625" style="37" bestFit="1" customWidth="1"/>
    <col min="12307" max="12307" width="0" style="37" hidden="1" customWidth="1"/>
    <col min="12308" max="12308" width="4.5703125" style="37" customWidth="1"/>
    <col min="12309" max="12309" width="0" style="37" hidden="1" customWidth="1"/>
    <col min="12310" max="12310" width="5.140625" style="37" customWidth="1"/>
    <col min="12311" max="12318" width="0" style="37" hidden="1" customWidth="1"/>
    <col min="12319" max="12319" width="8.28515625" style="37" customWidth="1"/>
    <col min="12320" max="12321" width="6.5703125" style="37" customWidth="1"/>
    <col min="12322" max="12322" width="11" style="37" customWidth="1"/>
    <col min="12323" max="12323" width="11.85546875" style="37" customWidth="1"/>
    <col min="12324" max="12324" width="0" style="37" hidden="1" customWidth="1"/>
    <col min="12325" max="12325" width="3" style="37" customWidth="1"/>
    <col min="12326" max="12326" width="4.85546875" style="37" customWidth="1"/>
    <col min="12327" max="12327" width="4.7109375" style="37" customWidth="1"/>
    <col min="12328" max="12328" width="10.7109375" style="37" customWidth="1"/>
    <col min="12329" max="12329" width="0" style="37" hidden="1" customWidth="1"/>
    <col min="12330" max="12330" width="7.42578125" style="37" customWidth="1"/>
    <col min="12331" max="12333" width="0" style="37" hidden="1" customWidth="1"/>
    <col min="12334" max="12544" width="9.140625" style="37"/>
    <col min="12545" max="12545" width="4.28515625" style="37" customWidth="1"/>
    <col min="12546" max="12546" width="0" style="37" hidden="1" customWidth="1"/>
    <col min="12547" max="12547" width="3.7109375" style="37" customWidth="1"/>
    <col min="12548" max="12548" width="4.42578125" style="37" customWidth="1"/>
    <col min="12549" max="12549" width="29.140625" style="37" customWidth="1"/>
    <col min="12550" max="12553" width="0" style="37" hidden="1" customWidth="1"/>
    <col min="12554" max="12554" width="25" style="37" customWidth="1"/>
    <col min="12555" max="12555" width="10.85546875" style="37" customWidth="1"/>
    <col min="12556" max="12556" width="5.7109375" style="37" customWidth="1"/>
    <col min="12557" max="12557" width="5.85546875" style="37" customWidth="1"/>
    <col min="12558" max="12558" width="3.42578125" style="37" customWidth="1"/>
    <col min="12559" max="12561" width="0" style="37" hidden="1" customWidth="1"/>
    <col min="12562" max="12562" width="5.140625" style="37" bestFit="1" customWidth="1"/>
    <col min="12563" max="12563" width="0" style="37" hidden="1" customWidth="1"/>
    <col min="12564" max="12564" width="4.5703125" style="37" customWidth="1"/>
    <col min="12565" max="12565" width="0" style="37" hidden="1" customWidth="1"/>
    <col min="12566" max="12566" width="5.140625" style="37" customWidth="1"/>
    <col min="12567" max="12574" width="0" style="37" hidden="1" customWidth="1"/>
    <col min="12575" max="12575" width="8.28515625" style="37" customWidth="1"/>
    <col min="12576" max="12577" width="6.5703125" style="37" customWidth="1"/>
    <col min="12578" max="12578" width="11" style="37" customWidth="1"/>
    <col min="12579" max="12579" width="11.85546875" style="37" customWidth="1"/>
    <col min="12580" max="12580" width="0" style="37" hidden="1" customWidth="1"/>
    <col min="12581" max="12581" width="3" style="37" customWidth="1"/>
    <col min="12582" max="12582" width="4.85546875" style="37" customWidth="1"/>
    <col min="12583" max="12583" width="4.7109375" style="37" customWidth="1"/>
    <col min="12584" max="12584" width="10.7109375" style="37" customWidth="1"/>
    <col min="12585" max="12585" width="0" style="37" hidden="1" customWidth="1"/>
    <col min="12586" max="12586" width="7.42578125" style="37" customWidth="1"/>
    <col min="12587" max="12589" width="0" style="37" hidden="1" customWidth="1"/>
    <col min="12590" max="12800" width="9.140625" style="37"/>
    <col min="12801" max="12801" width="4.28515625" style="37" customWidth="1"/>
    <col min="12802" max="12802" width="0" style="37" hidden="1" customWidth="1"/>
    <col min="12803" max="12803" width="3.7109375" style="37" customWidth="1"/>
    <col min="12804" max="12804" width="4.42578125" style="37" customWidth="1"/>
    <col min="12805" max="12805" width="29.140625" style="37" customWidth="1"/>
    <col min="12806" max="12809" width="0" style="37" hidden="1" customWidth="1"/>
    <col min="12810" max="12810" width="25" style="37" customWidth="1"/>
    <col min="12811" max="12811" width="10.85546875" style="37" customWidth="1"/>
    <col min="12812" max="12812" width="5.7109375" style="37" customWidth="1"/>
    <col min="12813" max="12813" width="5.85546875" style="37" customWidth="1"/>
    <col min="12814" max="12814" width="3.42578125" style="37" customWidth="1"/>
    <col min="12815" max="12817" width="0" style="37" hidden="1" customWidth="1"/>
    <col min="12818" max="12818" width="5.140625" style="37" bestFit="1" customWidth="1"/>
    <col min="12819" max="12819" width="0" style="37" hidden="1" customWidth="1"/>
    <col min="12820" max="12820" width="4.5703125" style="37" customWidth="1"/>
    <col min="12821" max="12821" width="0" style="37" hidden="1" customWidth="1"/>
    <col min="12822" max="12822" width="5.140625" style="37" customWidth="1"/>
    <col min="12823" max="12830" width="0" style="37" hidden="1" customWidth="1"/>
    <col min="12831" max="12831" width="8.28515625" style="37" customWidth="1"/>
    <col min="12832" max="12833" width="6.5703125" style="37" customWidth="1"/>
    <col min="12834" max="12834" width="11" style="37" customWidth="1"/>
    <col min="12835" max="12835" width="11.85546875" style="37" customWidth="1"/>
    <col min="12836" max="12836" width="0" style="37" hidden="1" customWidth="1"/>
    <col min="12837" max="12837" width="3" style="37" customWidth="1"/>
    <col min="12838" max="12838" width="4.85546875" style="37" customWidth="1"/>
    <col min="12839" max="12839" width="4.7109375" style="37" customWidth="1"/>
    <col min="12840" max="12840" width="10.7109375" style="37" customWidth="1"/>
    <col min="12841" max="12841" width="0" style="37" hidden="1" customWidth="1"/>
    <col min="12842" max="12842" width="7.42578125" style="37" customWidth="1"/>
    <col min="12843" max="12845" width="0" style="37" hidden="1" customWidth="1"/>
    <col min="12846" max="13056" width="9.140625" style="37"/>
    <col min="13057" max="13057" width="4.28515625" style="37" customWidth="1"/>
    <col min="13058" max="13058" width="0" style="37" hidden="1" customWidth="1"/>
    <col min="13059" max="13059" width="3.7109375" style="37" customWidth="1"/>
    <col min="13060" max="13060" width="4.42578125" style="37" customWidth="1"/>
    <col min="13061" max="13061" width="29.140625" style="37" customWidth="1"/>
    <col min="13062" max="13065" width="0" style="37" hidden="1" customWidth="1"/>
    <col min="13066" max="13066" width="25" style="37" customWidth="1"/>
    <col min="13067" max="13067" width="10.85546875" style="37" customWidth="1"/>
    <col min="13068" max="13068" width="5.7109375" style="37" customWidth="1"/>
    <col min="13069" max="13069" width="5.85546875" style="37" customWidth="1"/>
    <col min="13070" max="13070" width="3.42578125" style="37" customWidth="1"/>
    <col min="13071" max="13073" width="0" style="37" hidden="1" customWidth="1"/>
    <col min="13074" max="13074" width="5.140625" style="37" bestFit="1" customWidth="1"/>
    <col min="13075" max="13075" width="0" style="37" hidden="1" customWidth="1"/>
    <col min="13076" max="13076" width="4.5703125" style="37" customWidth="1"/>
    <col min="13077" max="13077" width="0" style="37" hidden="1" customWidth="1"/>
    <col min="13078" max="13078" width="5.140625" style="37" customWidth="1"/>
    <col min="13079" max="13086" width="0" style="37" hidden="1" customWidth="1"/>
    <col min="13087" max="13087" width="8.28515625" style="37" customWidth="1"/>
    <col min="13088" max="13089" width="6.5703125" style="37" customWidth="1"/>
    <col min="13090" max="13090" width="11" style="37" customWidth="1"/>
    <col min="13091" max="13091" width="11.85546875" style="37" customWidth="1"/>
    <col min="13092" max="13092" width="0" style="37" hidden="1" customWidth="1"/>
    <col min="13093" max="13093" width="3" style="37" customWidth="1"/>
    <col min="13094" max="13094" width="4.85546875" style="37" customWidth="1"/>
    <col min="13095" max="13095" width="4.7109375" style="37" customWidth="1"/>
    <col min="13096" max="13096" width="10.7109375" style="37" customWidth="1"/>
    <col min="13097" max="13097" width="0" style="37" hidden="1" customWidth="1"/>
    <col min="13098" max="13098" width="7.42578125" style="37" customWidth="1"/>
    <col min="13099" max="13101" width="0" style="37" hidden="1" customWidth="1"/>
    <col min="13102" max="13312" width="9.140625" style="37"/>
    <col min="13313" max="13313" width="4.28515625" style="37" customWidth="1"/>
    <col min="13314" max="13314" width="0" style="37" hidden="1" customWidth="1"/>
    <col min="13315" max="13315" width="3.7109375" style="37" customWidth="1"/>
    <col min="13316" max="13316" width="4.42578125" style="37" customWidth="1"/>
    <col min="13317" max="13317" width="29.140625" style="37" customWidth="1"/>
    <col min="13318" max="13321" width="0" style="37" hidden="1" customWidth="1"/>
    <col min="13322" max="13322" width="25" style="37" customWidth="1"/>
    <col min="13323" max="13323" width="10.85546875" style="37" customWidth="1"/>
    <col min="13324" max="13324" width="5.7109375" style="37" customWidth="1"/>
    <col min="13325" max="13325" width="5.85546875" style="37" customWidth="1"/>
    <col min="13326" max="13326" width="3.42578125" style="37" customWidth="1"/>
    <col min="13327" max="13329" width="0" style="37" hidden="1" customWidth="1"/>
    <col min="13330" max="13330" width="5.140625" style="37" bestFit="1" customWidth="1"/>
    <col min="13331" max="13331" width="0" style="37" hidden="1" customWidth="1"/>
    <col min="13332" max="13332" width="4.5703125" style="37" customWidth="1"/>
    <col min="13333" max="13333" width="0" style="37" hidden="1" customWidth="1"/>
    <col min="13334" max="13334" width="5.140625" style="37" customWidth="1"/>
    <col min="13335" max="13342" width="0" style="37" hidden="1" customWidth="1"/>
    <col min="13343" max="13343" width="8.28515625" style="37" customWidth="1"/>
    <col min="13344" max="13345" width="6.5703125" style="37" customWidth="1"/>
    <col min="13346" max="13346" width="11" style="37" customWidth="1"/>
    <col min="13347" max="13347" width="11.85546875" style="37" customWidth="1"/>
    <col min="13348" max="13348" width="0" style="37" hidden="1" customWidth="1"/>
    <col min="13349" max="13349" width="3" style="37" customWidth="1"/>
    <col min="13350" max="13350" width="4.85546875" style="37" customWidth="1"/>
    <col min="13351" max="13351" width="4.7109375" style="37" customWidth="1"/>
    <col min="13352" max="13352" width="10.7109375" style="37" customWidth="1"/>
    <col min="13353" max="13353" width="0" style="37" hidden="1" customWidth="1"/>
    <col min="13354" max="13354" width="7.42578125" style="37" customWidth="1"/>
    <col min="13355" max="13357" width="0" style="37" hidden="1" customWidth="1"/>
    <col min="13358" max="13568" width="9.140625" style="37"/>
    <col min="13569" max="13569" width="4.28515625" style="37" customWidth="1"/>
    <col min="13570" max="13570" width="0" style="37" hidden="1" customWidth="1"/>
    <col min="13571" max="13571" width="3.7109375" style="37" customWidth="1"/>
    <col min="13572" max="13572" width="4.42578125" style="37" customWidth="1"/>
    <col min="13573" max="13573" width="29.140625" style="37" customWidth="1"/>
    <col min="13574" max="13577" width="0" style="37" hidden="1" customWidth="1"/>
    <col min="13578" max="13578" width="25" style="37" customWidth="1"/>
    <col min="13579" max="13579" width="10.85546875" style="37" customWidth="1"/>
    <col min="13580" max="13580" width="5.7109375" style="37" customWidth="1"/>
    <col min="13581" max="13581" width="5.85546875" style="37" customWidth="1"/>
    <col min="13582" max="13582" width="3.42578125" style="37" customWidth="1"/>
    <col min="13583" max="13585" width="0" style="37" hidden="1" customWidth="1"/>
    <col min="13586" max="13586" width="5.140625" style="37" bestFit="1" customWidth="1"/>
    <col min="13587" max="13587" width="0" style="37" hidden="1" customWidth="1"/>
    <col min="13588" max="13588" width="4.5703125" style="37" customWidth="1"/>
    <col min="13589" max="13589" width="0" style="37" hidden="1" customWidth="1"/>
    <col min="13590" max="13590" width="5.140625" style="37" customWidth="1"/>
    <col min="13591" max="13598" width="0" style="37" hidden="1" customWidth="1"/>
    <col min="13599" max="13599" width="8.28515625" style="37" customWidth="1"/>
    <col min="13600" max="13601" width="6.5703125" style="37" customWidth="1"/>
    <col min="13602" max="13602" width="11" style="37" customWidth="1"/>
    <col min="13603" max="13603" width="11.85546875" style="37" customWidth="1"/>
    <col min="13604" max="13604" width="0" style="37" hidden="1" customWidth="1"/>
    <col min="13605" max="13605" width="3" style="37" customWidth="1"/>
    <col min="13606" max="13606" width="4.85546875" style="37" customWidth="1"/>
    <col min="13607" max="13607" width="4.7109375" style="37" customWidth="1"/>
    <col min="13608" max="13608" width="10.7109375" style="37" customWidth="1"/>
    <col min="13609" max="13609" width="0" style="37" hidden="1" customWidth="1"/>
    <col min="13610" max="13610" width="7.42578125" style="37" customWidth="1"/>
    <col min="13611" max="13613" width="0" style="37" hidden="1" customWidth="1"/>
    <col min="13614" max="13824" width="9.140625" style="37"/>
    <col min="13825" max="13825" width="4.28515625" style="37" customWidth="1"/>
    <col min="13826" max="13826" width="0" style="37" hidden="1" customWidth="1"/>
    <col min="13827" max="13827" width="3.7109375" style="37" customWidth="1"/>
    <col min="13828" max="13828" width="4.42578125" style="37" customWidth="1"/>
    <col min="13829" max="13829" width="29.140625" style="37" customWidth="1"/>
    <col min="13830" max="13833" width="0" style="37" hidden="1" customWidth="1"/>
    <col min="13834" max="13834" width="25" style="37" customWidth="1"/>
    <col min="13835" max="13835" width="10.85546875" style="37" customWidth="1"/>
    <col min="13836" max="13836" width="5.7109375" style="37" customWidth="1"/>
    <col min="13837" max="13837" width="5.85546875" style="37" customWidth="1"/>
    <col min="13838" max="13838" width="3.42578125" style="37" customWidth="1"/>
    <col min="13839" max="13841" width="0" style="37" hidden="1" customWidth="1"/>
    <col min="13842" max="13842" width="5.140625" style="37" bestFit="1" customWidth="1"/>
    <col min="13843" max="13843" width="0" style="37" hidden="1" customWidth="1"/>
    <col min="13844" max="13844" width="4.5703125" style="37" customWidth="1"/>
    <col min="13845" max="13845" width="0" style="37" hidden="1" customWidth="1"/>
    <col min="13846" max="13846" width="5.140625" style="37" customWidth="1"/>
    <col min="13847" max="13854" width="0" style="37" hidden="1" customWidth="1"/>
    <col min="13855" max="13855" width="8.28515625" style="37" customWidth="1"/>
    <col min="13856" max="13857" width="6.5703125" style="37" customWidth="1"/>
    <col min="13858" max="13858" width="11" style="37" customWidth="1"/>
    <col min="13859" max="13859" width="11.85546875" style="37" customWidth="1"/>
    <col min="13860" max="13860" width="0" style="37" hidden="1" customWidth="1"/>
    <col min="13861" max="13861" width="3" style="37" customWidth="1"/>
    <col min="13862" max="13862" width="4.85546875" style="37" customWidth="1"/>
    <col min="13863" max="13863" width="4.7109375" style="37" customWidth="1"/>
    <col min="13864" max="13864" width="10.7109375" style="37" customWidth="1"/>
    <col min="13865" max="13865" width="0" style="37" hidden="1" customWidth="1"/>
    <col min="13866" max="13866" width="7.42578125" style="37" customWidth="1"/>
    <col min="13867" max="13869" width="0" style="37" hidden="1" customWidth="1"/>
    <col min="13870" max="14080" width="9.140625" style="37"/>
    <col min="14081" max="14081" width="4.28515625" style="37" customWidth="1"/>
    <col min="14082" max="14082" width="0" style="37" hidden="1" customWidth="1"/>
    <col min="14083" max="14083" width="3.7109375" style="37" customWidth="1"/>
    <col min="14084" max="14084" width="4.42578125" style="37" customWidth="1"/>
    <col min="14085" max="14085" width="29.140625" style="37" customWidth="1"/>
    <col min="14086" max="14089" width="0" style="37" hidden="1" customWidth="1"/>
    <col min="14090" max="14090" width="25" style="37" customWidth="1"/>
    <col min="14091" max="14091" width="10.85546875" style="37" customWidth="1"/>
    <col min="14092" max="14092" width="5.7109375" style="37" customWidth="1"/>
    <col min="14093" max="14093" width="5.85546875" style="37" customWidth="1"/>
    <col min="14094" max="14094" width="3.42578125" style="37" customWidth="1"/>
    <col min="14095" max="14097" width="0" style="37" hidden="1" customWidth="1"/>
    <col min="14098" max="14098" width="5.140625" style="37" bestFit="1" customWidth="1"/>
    <col min="14099" max="14099" width="0" style="37" hidden="1" customWidth="1"/>
    <col min="14100" max="14100" width="4.5703125" style="37" customWidth="1"/>
    <col min="14101" max="14101" width="0" style="37" hidden="1" customWidth="1"/>
    <col min="14102" max="14102" width="5.140625" style="37" customWidth="1"/>
    <col min="14103" max="14110" width="0" style="37" hidden="1" customWidth="1"/>
    <col min="14111" max="14111" width="8.28515625" style="37" customWidth="1"/>
    <col min="14112" max="14113" width="6.5703125" style="37" customWidth="1"/>
    <col min="14114" max="14114" width="11" style="37" customWidth="1"/>
    <col min="14115" max="14115" width="11.85546875" style="37" customWidth="1"/>
    <col min="14116" max="14116" width="0" style="37" hidden="1" customWidth="1"/>
    <col min="14117" max="14117" width="3" style="37" customWidth="1"/>
    <col min="14118" max="14118" width="4.85546875" style="37" customWidth="1"/>
    <col min="14119" max="14119" width="4.7109375" style="37" customWidth="1"/>
    <col min="14120" max="14120" width="10.7109375" style="37" customWidth="1"/>
    <col min="14121" max="14121" width="0" style="37" hidden="1" customWidth="1"/>
    <col min="14122" max="14122" width="7.42578125" style="37" customWidth="1"/>
    <col min="14123" max="14125" width="0" style="37" hidden="1" customWidth="1"/>
    <col min="14126" max="14336" width="9.140625" style="37"/>
    <col min="14337" max="14337" width="4.28515625" style="37" customWidth="1"/>
    <col min="14338" max="14338" width="0" style="37" hidden="1" customWidth="1"/>
    <col min="14339" max="14339" width="3.7109375" style="37" customWidth="1"/>
    <col min="14340" max="14340" width="4.42578125" style="37" customWidth="1"/>
    <col min="14341" max="14341" width="29.140625" style="37" customWidth="1"/>
    <col min="14342" max="14345" width="0" style="37" hidden="1" customWidth="1"/>
    <col min="14346" max="14346" width="25" style="37" customWidth="1"/>
    <col min="14347" max="14347" width="10.85546875" style="37" customWidth="1"/>
    <col min="14348" max="14348" width="5.7109375" style="37" customWidth="1"/>
    <col min="14349" max="14349" width="5.85546875" style="37" customWidth="1"/>
    <col min="14350" max="14350" width="3.42578125" style="37" customWidth="1"/>
    <col min="14351" max="14353" width="0" style="37" hidden="1" customWidth="1"/>
    <col min="14354" max="14354" width="5.140625" style="37" bestFit="1" customWidth="1"/>
    <col min="14355" max="14355" width="0" style="37" hidden="1" customWidth="1"/>
    <col min="14356" max="14356" width="4.5703125" style="37" customWidth="1"/>
    <col min="14357" max="14357" width="0" style="37" hidden="1" customWidth="1"/>
    <col min="14358" max="14358" width="5.140625" style="37" customWidth="1"/>
    <col min="14359" max="14366" width="0" style="37" hidden="1" customWidth="1"/>
    <col min="14367" max="14367" width="8.28515625" style="37" customWidth="1"/>
    <col min="14368" max="14369" width="6.5703125" style="37" customWidth="1"/>
    <col min="14370" max="14370" width="11" style="37" customWidth="1"/>
    <col min="14371" max="14371" width="11.85546875" style="37" customWidth="1"/>
    <col min="14372" max="14372" width="0" style="37" hidden="1" customWidth="1"/>
    <col min="14373" max="14373" width="3" style="37" customWidth="1"/>
    <col min="14374" max="14374" width="4.85546875" style="37" customWidth="1"/>
    <col min="14375" max="14375" width="4.7109375" style="37" customWidth="1"/>
    <col min="14376" max="14376" width="10.7109375" style="37" customWidth="1"/>
    <col min="14377" max="14377" width="0" style="37" hidden="1" customWidth="1"/>
    <col min="14378" max="14378" width="7.42578125" style="37" customWidth="1"/>
    <col min="14379" max="14381" width="0" style="37" hidden="1" customWidth="1"/>
    <col min="14382" max="14592" width="9.140625" style="37"/>
    <col min="14593" max="14593" width="4.28515625" style="37" customWidth="1"/>
    <col min="14594" max="14594" width="0" style="37" hidden="1" customWidth="1"/>
    <col min="14595" max="14595" width="3.7109375" style="37" customWidth="1"/>
    <col min="14596" max="14596" width="4.42578125" style="37" customWidth="1"/>
    <col min="14597" max="14597" width="29.140625" style="37" customWidth="1"/>
    <col min="14598" max="14601" width="0" style="37" hidden="1" customWidth="1"/>
    <col min="14602" max="14602" width="25" style="37" customWidth="1"/>
    <col min="14603" max="14603" width="10.85546875" style="37" customWidth="1"/>
    <col min="14604" max="14604" width="5.7109375" style="37" customWidth="1"/>
    <col min="14605" max="14605" width="5.85546875" style="37" customWidth="1"/>
    <col min="14606" max="14606" width="3.42578125" style="37" customWidth="1"/>
    <col min="14607" max="14609" width="0" style="37" hidden="1" customWidth="1"/>
    <col min="14610" max="14610" width="5.140625" style="37" bestFit="1" customWidth="1"/>
    <col min="14611" max="14611" width="0" style="37" hidden="1" customWidth="1"/>
    <col min="14612" max="14612" width="4.5703125" style="37" customWidth="1"/>
    <col min="14613" max="14613" width="0" style="37" hidden="1" customWidth="1"/>
    <col min="14614" max="14614" width="5.140625" style="37" customWidth="1"/>
    <col min="14615" max="14622" width="0" style="37" hidden="1" customWidth="1"/>
    <col min="14623" max="14623" width="8.28515625" style="37" customWidth="1"/>
    <col min="14624" max="14625" width="6.5703125" style="37" customWidth="1"/>
    <col min="14626" max="14626" width="11" style="37" customWidth="1"/>
    <col min="14627" max="14627" width="11.85546875" style="37" customWidth="1"/>
    <col min="14628" max="14628" width="0" style="37" hidden="1" customWidth="1"/>
    <col min="14629" max="14629" width="3" style="37" customWidth="1"/>
    <col min="14630" max="14630" width="4.85546875" style="37" customWidth="1"/>
    <col min="14631" max="14631" width="4.7109375" style="37" customWidth="1"/>
    <col min="14632" max="14632" width="10.7109375" style="37" customWidth="1"/>
    <col min="14633" max="14633" width="0" style="37" hidden="1" customWidth="1"/>
    <col min="14634" max="14634" width="7.42578125" style="37" customWidth="1"/>
    <col min="14635" max="14637" width="0" style="37" hidden="1" customWidth="1"/>
    <col min="14638" max="14848" width="9.140625" style="37"/>
    <col min="14849" max="14849" width="4.28515625" style="37" customWidth="1"/>
    <col min="14850" max="14850" width="0" style="37" hidden="1" customWidth="1"/>
    <col min="14851" max="14851" width="3.7109375" style="37" customWidth="1"/>
    <col min="14852" max="14852" width="4.42578125" style="37" customWidth="1"/>
    <col min="14853" max="14853" width="29.140625" style="37" customWidth="1"/>
    <col min="14854" max="14857" width="0" style="37" hidden="1" customWidth="1"/>
    <col min="14858" max="14858" width="25" style="37" customWidth="1"/>
    <col min="14859" max="14859" width="10.85546875" style="37" customWidth="1"/>
    <col min="14860" max="14860" width="5.7109375" style="37" customWidth="1"/>
    <col min="14861" max="14861" width="5.85546875" style="37" customWidth="1"/>
    <col min="14862" max="14862" width="3.42578125" style="37" customWidth="1"/>
    <col min="14863" max="14865" width="0" style="37" hidden="1" customWidth="1"/>
    <col min="14866" max="14866" width="5.140625" style="37" bestFit="1" customWidth="1"/>
    <col min="14867" max="14867" width="0" style="37" hidden="1" customWidth="1"/>
    <col min="14868" max="14868" width="4.5703125" style="37" customWidth="1"/>
    <col min="14869" max="14869" width="0" style="37" hidden="1" customWidth="1"/>
    <col min="14870" max="14870" width="5.140625" style="37" customWidth="1"/>
    <col min="14871" max="14878" width="0" style="37" hidden="1" customWidth="1"/>
    <col min="14879" max="14879" width="8.28515625" style="37" customWidth="1"/>
    <col min="14880" max="14881" width="6.5703125" style="37" customWidth="1"/>
    <col min="14882" max="14882" width="11" style="37" customWidth="1"/>
    <col min="14883" max="14883" width="11.85546875" style="37" customWidth="1"/>
    <col min="14884" max="14884" width="0" style="37" hidden="1" customWidth="1"/>
    <col min="14885" max="14885" width="3" style="37" customWidth="1"/>
    <col min="14886" max="14886" width="4.85546875" style="37" customWidth="1"/>
    <col min="14887" max="14887" width="4.7109375" style="37" customWidth="1"/>
    <col min="14888" max="14888" width="10.7109375" style="37" customWidth="1"/>
    <col min="14889" max="14889" width="0" style="37" hidden="1" customWidth="1"/>
    <col min="14890" max="14890" width="7.42578125" style="37" customWidth="1"/>
    <col min="14891" max="14893" width="0" style="37" hidden="1" customWidth="1"/>
    <col min="14894" max="15104" width="9.140625" style="37"/>
    <col min="15105" max="15105" width="4.28515625" style="37" customWidth="1"/>
    <col min="15106" max="15106" width="0" style="37" hidden="1" customWidth="1"/>
    <col min="15107" max="15107" width="3.7109375" style="37" customWidth="1"/>
    <col min="15108" max="15108" width="4.42578125" style="37" customWidth="1"/>
    <col min="15109" max="15109" width="29.140625" style="37" customWidth="1"/>
    <col min="15110" max="15113" width="0" style="37" hidden="1" customWidth="1"/>
    <col min="15114" max="15114" width="25" style="37" customWidth="1"/>
    <col min="15115" max="15115" width="10.85546875" style="37" customWidth="1"/>
    <col min="15116" max="15116" width="5.7109375" style="37" customWidth="1"/>
    <col min="15117" max="15117" width="5.85546875" style="37" customWidth="1"/>
    <col min="15118" max="15118" width="3.42578125" style="37" customWidth="1"/>
    <col min="15119" max="15121" width="0" style="37" hidden="1" customWidth="1"/>
    <col min="15122" max="15122" width="5.140625" style="37" bestFit="1" customWidth="1"/>
    <col min="15123" max="15123" width="0" style="37" hidden="1" customWidth="1"/>
    <col min="15124" max="15124" width="4.5703125" style="37" customWidth="1"/>
    <col min="15125" max="15125" width="0" style="37" hidden="1" customWidth="1"/>
    <col min="15126" max="15126" width="5.140625" style="37" customWidth="1"/>
    <col min="15127" max="15134" width="0" style="37" hidden="1" customWidth="1"/>
    <col min="15135" max="15135" width="8.28515625" style="37" customWidth="1"/>
    <col min="15136" max="15137" width="6.5703125" style="37" customWidth="1"/>
    <col min="15138" max="15138" width="11" style="37" customWidth="1"/>
    <col min="15139" max="15139" width="11.85546875" style="37" customWidth="1"/>
    <col min="15140" max="15140" width="0" style="37" hidden="1" customWidth="1"/>
    <col min="15141" max="15141" width="3" style="37" customWidth="1"/>
    <col min="15142" max="15142" width="4.85546875" style="37" customWidth="1"/>
    <col min="15143" max="15143" width="4.7109375" style="37" customWidth="1"/>
    <col min="15144" max="15144" width="10.7109375" style="37" customWidth="1"/>
    <col min="15145" max="15145" width="0" style="37" hidden="1" customWidth="1"/>
    <col min="15146" max="15146" width="7.42578125" style="37" customWidth="1"/>
    <col min="15147" max="15149" width="0" style="37" hidden="1" customWidth="1"/>
    <col min="15150" max="15360" width="9.140625" style="37"/>
    <col min="15361" max="15361" width="4.28515625" style="37" customWidth="1"/>
    <col min="15362" max="15362" width="0" style="37" hidden="1" customWidth="1"/>
    <col min="15363" max="15363" width="3.7109375" style="37" customWidth="1"/>
    <col min="15364" max="15364" width="4.42578125" style="37" customWidth="1"/>
    <col min="15365" max="15365" width="29.140625" style="37" customWidth="1"/>
    <col min="15366" max="15369" width="0" style="37" hidden="1" customWidth="1"/>
    <col min="15370" max="15370" width="25" style="37" customWidth="1"/>
    <col min="15371" max="15371" width="10.85546875" style="37" customWidth="1"/>
    <col min="15372" max="15372" width="5.7109375" style="37" customWidth="1"/>
    <col min="15373" max="15373" width="5.85546875" style="37" customWidth="1"/>
    <col min="15374" max="15374" width="3.42578125" style="37" customWidth="1"/>
    <col min="15375" max="15377" width="0" style="37" hidden="1" customWidth="1"/>
    <col min="15378" max="15378" width="5.140625" style="37" bestFit="1" customWidth="1"/>
    <col min="15379" max="15379" width="0" style="37" hidden="1" customWidth="1"/>
    <col min="15380" max="15380" width="4.5703125" style="37" customWidth="1"/>
    <col min="15381" max="15381" width="0" style="37" hidden="1" customWidth="1"/>
    <col min="15382" max="15382" width="5.140625" style="37" customWidth="1"/>
    <col min="15383" max="15390" width="0" style="37" hidden="1" customWidth="1"/>
    <col min="15391" max="15391" width="8.28515625" style="37" customWidth="1"/>
    <col min="15392" max="15393" width="6.5703125" style="37" customWidth="1"/>
    <col min="15394" max="15394" width="11" style="37" customWidth="1"/>
    <col min="15395" max="15395" width="11.85546875" style="37" customWidth="1"/>
    <col min="15396" max="15396" width="0" style="37" hidden="1" customWidth="1"/>
    <col min="15397" max="15397" width="3" style="37" customWidth="1"/>
    <col min="15398" max="15398" width="4.85546875" style="37" customWidth="1"/>
    <col min="15399" max="15399" width="4.7109375" style="37" customWidth="1"/>
    <col min="15400" max="15400" width="10.7109375" style="37" customWidth="1"/>
    <col min="15401" max="15401" width="0" style="37" hidden="1" customWidth="1"/>
    <col min="15402" max="15402" width="7.42578125" style="37" customWidth="1"/>
    <col min="15403" max="15405" width="0" style="37" hidden="1" customWidth="1"/>
    <col min="15406" max="15616" width="9.140625" style="37"/>
    <col min="15617" max="15617" width="4.28515625" style="37" customWidth="1"/>
    <col min="15618" max="15618" width="0" style="37" hidden="1" customWidth="1"/>
    <col min="15619" max="15619" width="3.7109375" style="37" customWidth="1"/>
    <col min="15620" max="15620" width="4.42578125" style="37" customWidth="1"/>
    <col min="15621" max="15621" width="29.140625" style="37" customWidth="1"/>
    <col min="15622" max="15625" width="0" style="37" hidden="1" customWidth="1"/>
    <col min="15626" max="15626" width="25" style="37" customWidth="1"/>
    <col min="15627" max="15627" width="10.85546875" style="37" customWidth="1"/>
    <col min="15628" max="15628" width="5.7109375" style="37" customWidth="1"/>
    <col min="15629" max="15629" width="5.85546875" style="37" customWidth="1"/>
    <col min="15630" max="15630" width="3.42578125" style="37" customWidth="1"/>
    <col min="15631" max="15633" width="0" style="37" hidden="1" customWidth="1"/>
    <col min="15634" max="15634" width="5.140625" style="37" bestFit="1" customWidth="1"/>
    <col min="15635" max="15635" width="0" style="37" hidden="1" customWidth="1"/>
    <col min="15636" max="15636" width="4.5703125" style="37" customWidth="1"/>
    <col min="15637" max="15637" width="0" style="37" hidden="1" customWidth="1"/>
    <col min="15638" max="15638" width="5.140625" style="37" customWidth="1"/>
    <col min="15639" max="15646" width="0" style="37" hidden="1" customWidth="1"/>
    <col min="15647" max="15647" width="8.28515625" style="37" customWidth="1"/>
    <col min="15648" max="15649" width="6.5703125" style="37" customWidth="1"/>
    <col min="15650" max="15650" width="11" style="37" customWidth="1"/>
    <col min="15651" max="15651" width="11.85546875" style="37" customWidth="1"/>
    <col min="15652" max="15652" width="0" style="37" hidden="1" customWidth="1"/>
    <col min="15653" max="15653" width="3" style="37" customWidth="1"/>
    <col min="15654" max="15654" width="4.85546875" style="37" customWidth="1"/>
    <col min="15655" max="15655" width="4.7109375" style="37" customWidth="1"/>
    <col min="15656" max="15656" width="10.7109375" style="37" customWidth="1"/>
    <col min="15657" max="15657" width="0" style="37" hidden="1" customWidth="1"/>
    <col min="15658" max="15658" width="7.42578125" style="37" customWidth="1"/>
    <col min="15659" max="15661" width="0" style="37" hidden="1" customWidth="1"/>
    <col min="15662" max="15872" width="9.140625" style="37"/>
    <col min="15873" max="15873" width="4.28515625" style="37" customWidth="1"/>
    <col min="15874" max="15874" width="0" style="37" hidden="1" customWidth="1"/>
    <col min="15875" max="15875" width="3.7109375" style="37" customWidth="1"/>
    <col min="15876" max="15876" width="4.42578125" style="37" customWidth="1"/>
    <col min="15877" max="15877" width="29.140625" style="37" customWidth="1"/>
    <col min="15878" max="15881" width="0" style="37" hidden="1" customWidth="1"/>
    <col min="15882" max="15882" width="25" style="37" customWidth="1"/>
    <col min="15883" max="15883" width="10.85546875" style="37" customWidth="1"/>
    <col min="15884" max="15884" width="5.7109375" style="37" customWidth="1"/>
    <col min="15885" max="15885" width="5.85546875" style="37" customWidth="1"/>
    <col min="15886" max="15886" width="3.42578125" style="37" customWidth="1"/>
    <col min="15887" max="15889" width="0" style="37" hidden="1" customWidth="1"/>
    <col min="15890" max="15890" width="5.140625" style="37" bestFit="1" customWidth="1"/>
    <col min="15891" max="15891" width="0" style="37" hidden="1" customWidth="1"/>
    <col min="15892" max="15892" width="4.5703125" style="37" customWidth="1"/>
    <col min="15893" max="15893" width="0" style="37" hidden="1" customWidth="1"/>
    <col min="15894" max="15894" width="5.140625" style="37" customWidth="1"/>
    <col min="15895" max="15902" width="0" style="37" hidden="1" customWidth="1"/>
    <col min="15903" max="15903" width="8.28515625" style="37" customWidth="1"/>
    <col min="15904" max="15905" width="6.5703125" style="37" customWidth="1"/>
    <col min="15906" max="15906" width="11" style="37" customWidth="1"/>
    <col min="15907" max="15907" width="11.85546875" style="37" customWidth="1"/>
    <col min="15908" max="15908" width="0" style="37" hidden="1" customWidth="1"/>
    <col min="15909" max="15909" width="3" style="37" customWidth="1"/>
    <col min="15910" max="15910" width="4.85546875" style="37" customWidth="1"/>
    <col min="15911" max="15911" width="4.7109375" style="37" customWidth="1"/>
    <col min="15912" max="15912" width="10.7109375" style="37" customWidth="1"/>
    <col min="15913" max="15913" width="0" style="37" hidden="1" customWidth="1"/>
    <col min="15914" max="15914" width="7.42578125" style="37" customWidth="1"/>
    <col min="15915" max="15917" width="0" style="37" hidden="1" customWidth="1"/>
    <col min="15918" max="16128" width="9.140625" style="37"/>
    <col min="16129" max="16129" width="4.28515625" style="37" customWidth="1"/>
    <col min="16130" max="16130" width="0" style="37" hidden="1" customWidth="1"/>
    <col min="16131" max="16131" width="3.7109375" style="37" customWidth="1"/>
    <col min="16132" max="16132" width="4.42578125" style="37" customWidth="1"/>
    <col min="16133" max="16133" width="29.140625" style="37" customWidth="1"/>
    <col min="16134" max="16137" width="0" style="37" hidden="1" customWidth="1"/>
    <col min="16138" max="16138" width="25" style="37" customWidth="1"/>
    <col min="16139" max="16139" width="10.85546875" style="37" customWidth="1"/>
    <col min="16140" max="16140" width="5.7109375" style="37" customWidth="1"/>
    <col min="16141" max="16141" width="5.85546875" style="37" customWidth="1"/>
    <col min="16142" max="16142" width="3.42578125" style="37" customWidth="1"/>
    <col min="16143" max="16145" width="0" style="37" hidden="1" customWidth="1"/>
    <col min="16146" max="16146" width="5.140625" style="37" bestFit="1" customWidth="1"/>
    <col min="16147" max="16147" width="0" style="37" hidden="1" customWidth="1"/>
    <col min="16148" max="16148" width="4.5703125" style="37" customWidth="1"/>
    <col min="16149" max="16149" width="0" style="37" hidden="1" customWidth="1"/>
    <col min="16150" max="16150" width="5.140625" style="37" customWidth="1"/>
    <col min="16151" max="16158" width="0" style="37" hidden="1" customWidth="1"/>
    <col min="16159" max="16159" width="8.28515625" style="37" customWidth="1"/>
    <col min="16160" max="16161" width="6.5703125" style="37" customWidth="1"/>
    <col min="16162" max="16162" width="11" style="37" customWidth="1"/>
    <col min="16163" max="16163" width="11.85546875" style="37" customWidth="1"/>
    <col min="16164" max="16164" width="0" style="37" hidden="1" customWidth="1"/>
    <col min="16165" max="16165" width="3" style="37" customWidth="1"/>
    <col min="16166" max="16166" width="4.85546875" style="37" customWidth="1"/>
    <col min="16167" max="16167" width="4.7109375" style="37" customWidth="1"/>
    <col min="16168" max="16168" width="10.7109375" style="37" customWidth="1"/>
    <col min="16169" max="16169" width="0" style="37" hidden="1" customWidth="1"/>
    <col min="16170" max="16170" width="7.42578125" style="37" customWidth="1"/>
    <col min="16171" max="16173" width="0" style="37" hidden="1" customWidth="1"/>
    <col min="16174" max="16384" width="9.140625" style="37"/>
  </cols>
  <sheetData>
    <row r="1" spans="1:45" s="2" customFormat="1" ht="141.75" customHeight="1" thickBot="1" x14ac:dyDescent="0.2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1"/>
      <c r="AR1" s="1"/>
    </row>
    <row r="2" spans="1:45" s="2" customFormat="1" ht="13.5" thickTop="1" x14ac:dyDescent="0.2">
      <c r="A2" s="3" t="s">
        <v>1</v>
      </c>
      <c r="B2" s="3"/>
      <c r="C2" s="3"/>
      <c r="D2" s="3"/>
      <c r="E2" s="3"/>
      <c r="F2" s="3"/>
      <c r="J2" s="4"/>
      <c r="K2" s="4"/>
      <c r="L2" s="177"/>
      <c r="M2" s="4"/>
      <c r="N2" s="5"/>
      <c r="O2" s="5"/>
      <c r="P2" s="6"/>
      <c r="Q2" s="7"/>
      <c r="R2" s="8"/>
      <c r="S2" s="7"/>
      <c r="U2" s="7"/>
      <c r="V2" s="8"/>
      <c r="W2" s="7"/>
      <c r="Y2" s="7"/>
      <c r="AA2" s="7"/>
      <c r="AC2" s="7"/>
      <c r="AH2" s="164"/>
      <c r="AI2" s="164"/>
      <c r="AK2" s="11"/>
      <c r="AL2" s="12"/>
      <c r="AM2" s="13"/>
      <c r="AN2" s="14"/>
      <c r="AO2" s="15"/>
      <c r="AP2" s="14" t="s">
        <v>2</v>
      </c>
      <c r="AQ2" s="16"/>
      <c r="AR2" s="17"/>
    </row>
    <row r="3" spans="1:45" s="2" customFormat="1" ht="54" customHeight="1" thickBot="1" x14ac:dyDescent="0.3">
      <c r="A3" s="341" t="s">
        <v>182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161"/>
      <c r="AQ3" s="19"/>
      <c r="AR3" s="19"/>
    </row>
    <row r="4" spans="1:45" s="2" customFormat="1" ht="17.25" customHeight="1" thickBot="1" x14ac:dyDescent="0.3">
      <c r="A4" s="342" t="s">
        <v>3</v>
      </c>
      <c r="B4" s="344" t="s">
        <v>4</v>
      </c>
      <c r="C4" s="346" t="s">
        <v>5</v>
      </c>
      <c r="D4" s="344" t="s">
        <v>6</v>
      </c>
      <c r="E4" s="348" t="s">
        <v>7</v>
      </c>
      <c r="F4" s="162"/>
      <c r="G4" s="350" t="s">
        <v>8</v>
      </c>
      <c r="H4" s="352" t="s">
        <v>9</v>
      </c>
      <c r="I4" s="354" t="s">
        <v>10</v>
      </c>
      <c r="J4" s="332" t="s">
        <v>11</v>
      </c>
      <c r="K4" s="334" t="s">
        <v>12</v>
      </c>
      <c r="L4" s="334" t="s">
        <v>13</v>
      </c>
      <c r="M4" s="336" t="s">
        <v>14</v>
      </c>
      <c r="N4" s="336" t="s">
        <v>15</v>
      </c>
      <c r="O4" s="338" t="s">
        <v>16</v>
      </c>
      <c r="P4" s="356" t="s">
        <v>17</v>
      </c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8"/>
      <c r="AP4" s="359" t="s">
        <v>18</v>
      </c>
      <c r="AQ4" s="19"/>
      <c r="AR4" s="19" t="s">
        <v>19</v>
      </c>
      <c r="AS4" s="2" t="s">
        <v>20</v>
      </c>
    </row>
    <row r="5" spans="1:45" ht="103.5" customHeight="1" thickBot="1" x14ac:dyDescent="0.3">
      <c r="A5" s="343"/>
      <c r="B5" s="345"/>
      <c r="C5" s="347"/>
      <c r="D5" s="345"/>
      <c r="E5" s="349"/>
      <c r="F5" s="163" t="s">
        <v>21</v>
      </c>
      <c r="G5" s="351"/>
      <c r="H5" s="353"/>
      <c r="I5" s="355"/>
      <c r="J5" s="333"/>
      <c r="K5" s="335"/>
      <c r="L5" s="335"/>
      <c r="M5" s="337"/>
      <c r="N5" s="337"/>
      <c r="O5" s="339"/>
      <c r="P5" s="22" t="s">
        <v>22</v>
      </c>
      <c r="Q5" s="23" t="s">
        <v>23</v>
      </c>
      <c r="R5" s="24" t="s">
        <v>24</v>
      </c>
      <c r="S5" s="23" t="s">
        <v>23</v>
      </c>
      <c r="T5" s="25" t="s">
        <v>25</v>
      </c>
      <c r="U5" s="23" t="s">
        <v>23</v>
      </c>
      <c r="V5" s="25" t="s">
        <v>146</v>
      </c>
      <c r="W5" s="23" t="s">
        <v>23</v>
      </c>
      <c r="X5" s="25" t="s">
        <v>27</v>
      </c>
      <c r="Y5" s="23" t="s">
        <v>23</v>
      </c>
      <c r="Z5" s="25" t="s">
        <v>28</v>
      </c>
      <c r="AA5" s="23" t="s">
        <v>23</v>
      </c>
      <c r="AB5" s="25" t="s">
        <v>29</v>
      </c>
      <c r="AC5" s="23" t="s">
        <v>23</v>
      </c>
      <c r="AD5" s="25" t="s">
        <v>30</v>
      </c>
      <c r="AE5" s="26" t="s">
        <v>31</v>
      </c>
      <c r="AF5" s="27" t="s">
        <v>32</v>
      </c>
      <c r="AG5" s="27" t="s">
        <v>33</v>
      </c>
      <c r="AH5" s="165" t="s">
        <v>34</v>
      </c>
      <c r="AI5" s="166" t="s">
        <v>17</v>
      </c>
      <c r="AJ5" s="30" t="s">
        <v>35</v>
      </c>
      <c r="AK5" s="31" t="s">
        <v>36</v>
      </c>
      <c r="AL5" s="32" t="s">
        <v>37</v>
      </c>
      <c r="AM5" s="33" t="s">
        <v>38</v>
      </c>
      <c r="AN5" s="26" t="s">
        <v>39</v>
      </c>
      <c r="AO5" s="34" t="s">
        <v>248</v>
      </c>
      <c r="AP5" s="360" t="s">
        <v>18</v>
      </c>
      <c r="AQ5" s="35" t="s">
        <v>41</v>
      </c>
      <c r="AR5" s="36">
        <v>4.1666666666666664E-2</v>
      </c>
      <c r="AS5" s="36">
        <v>4.1666666666666664E-2</v>
      </c>
    </row>
    <row r="6" spans="1:45" x14ac:dyDescent="0.2">
      <c r="A6" s="113">
        <v>1</v>
      </c>
      <c r="B6" s="114"/>
      <c r="C6" s="115"/>
      <c r="D6" s="116"/>
      <c r="E6" s="117" t="s">
        <v>55</v>
      </c>
      <c r="F6" s="61"/>
      <c r="G6" s="118"/>
      <c r="H6" s="117" t="s">
        <v>116</v>
      </c>
      <c r="I6" s="118"/>
      <c r="J6" s="117" t="s">
        <v>183</v>
      </c>
      <c r="K6" s="117">
        <v>2002</v>
      </c>
      <c r="L6" s="117" t="s">
        <v>111</v>
      </c>
      <c r="M6" s="120">
        <v>1</v>
      </c>
      <c r="N6" s="61" t="s">
        <v>20</v>
      </c>
      <c r="O6" s="121"/>
      <c r="P6" s="122"/>
      <c r="Q6" s="123"/>
      <c r="R6" s="124"/>
      <c r="S6" s="123"/>
      <c r="T6" s="125"/>
      <c r="U6" s="123"/>
      <c r="V6" s="125"/>
      <c r="W6" s="123"/>
      <c r="X6" s="125"/>
      <c r="Y6" s="123"/>
      <c r="Z6" s="125"/>
      <c r="AA6" s="123"/>
      <c r="AB6" s="125"/>
      <c r="AC6" s="123"/>
      <c r="AD6" s="125"/>
      <c r="AE6" s="159"/>
      <c r="AF6" s="127">
        <f t="shared" ref="AF6:AF28" si="0">SUM(Q6,S6,U6,W6,Y6,AA6,AC6)</f>
        <v>0</v>
      </c>
      <c r="AG6" s="127"/>
      <c r="AH6" s="128">
        <v>7.5578703703703702E-4</v>
      </c>
      <c r="AI6" s="129">
        <f t="shared" ref="AI6:AI28" si="1">IF(AH6&lt;&gt;"",IF(AH6="сход","сход",IF(OR(AND(N6="м",AH6&gt;$AR$5),AND(N6="ж",AH6&gt;$AS$5)),"прев. КВ",IF(AK6&gt;0,"сн с этапов",AH6))),"не фин.")</f>
        <v>7.5578703703703702E-4</v>
      </c>
      <c r="AJ6" s="130">
        <f t="shared" ref="AJ6:AJ27" si="2">IF(ISNUMBER(AI6),0,IF(AI6="прев. КВ",2,IF(AI6="сн с этапов",1,IF(AI6="не фин.",4,3))))</f>
        <v>0</v>
      </c>
      <c r="AK6" s="131">
        <f t="shared" ref="AK6:AK28" si="3">COUNTIF(R6:AD6,"сн")</f>
        <v>0</v>
      </c>
      <c r="AL6" s="132">
        <v>1</v>
      </c>
      <c r="AM6" s="133">
        <f>IF(ISNA(VLOOKUP(AL6,[3]очки!$A$1:$B$65536,2,0)),0,IF(AJ6&gt;1,0,VLOOKUP(AL6,[3]очки!$A$1:$B$65536,2,0)))</f>
        <v>100</v>
      </c>
      <c r="AN6" s="134">
        <f t="shared" ref="AN6:AN28" si="4">IF(AJ6=0,AI6/SMALL($AI$6:$AI$28,1),"")</f>
        <v>1</v>
      </c>
      <c r="AO6" s="115" t="s">
        <v>150</v>
      </c>
      <c r="AP6" s="113"/>
      <c r="AQ6" s="35"/>
      <c r="AR6" s="56"/>
    </row>
    <row r="7" spans="1:45" x14ac:dyDescent="0.2">
      <c r="A7" s="113">
        <v>2</v>
      </c>
      <c r="B7" s="114"/>
      <c r="C7" s="115"/>
      <c r="D7" s="116"/>
      <c r="E7" s="61" t="s">
        <v>108</v>
      </c>
      <c r="F7" s="61"/>
      <c r="G7" s="118"/>
      <c r="H7" s="119" t="s">
        <v>147</v>
      </c>
      <c r="I7" s="118"/>
      <c r="J7" s="61" t="s">
        <v>184</v>
      </c>
      <c r="K7" s="63">
        <v>2002</v>
      </c>
      <c r="L7" s="61" t="s">
        <v>111</v>
      </c>
      <c r="M7" s="120">
        <v>1</v>
      </c>
      <c r="N7" s="61" t="s">
        <v>20</v>
      </c>
      <c r="O7" s="121"/>
      <c r="P7" s="122"/>
      <c r="Q7" s="123"/>
      <c r="R7" s="124"/>
      <c r="S7" s="123"/>
      <c r="T7" s="125"/>
      <c r="U7" s="123"/>
      <c r="V7" s="125"/>
      <c r="W7" s="123"/>
      <c r="X7" s="125"/>
      <c r="Y7" s="123"/>
      <c r="Z7" s="125"/>
      <c r="AA7" s="123"/>
      <c r="AB7" s="125"/>
      <c r="AC7" s="123"/>
      <c r="AD7" s="125"/>
      <c r="AE7" s="159"/>
      <c r="AF7" s="127">
        <f t="shared" si="0"/>
        <v>0</v>
      </c>
      <c r="AG7" s="127"/>
      <c r="AH7" s="128">
        <v>7.8356481481481495E-4</v>
      </c>
      <c r="AI7" s="129">
        <f t="shared" si="1"/>
        <v>7.8356481481481495E-4</v>
      </c>
      <c r="AJ7" s="130">
        <f t="shared" si="2"/>
        <v>0</v>
      </c>
      <c r="AK7" s="131">
        <f t="shared" si="3"/>
        <v>0</v>
      </c>
      <c r="AL7" s="132">
        <v>2</v>
      </c>
      <c r="AM7" s="133">
        <f>IF(ISNA(VLOOKUP(AL7,[3]очки!$A$1:$B$65536,2,0)),0,IF(AJ7&gt;1,0,VLOOKUP(AL7,[3]очки!$A$1:$B$65536,2,0)))</f>
        <v>96</v>
      </c>
      <c r="AN7" s="134">
        <f t="shared" si="4"/>
        <v>1.0367534456355285</v>
      </c>
      <c r="AO7" s="115" t="s">
        <v>150</v>
      </c>
      <c r="AP7" s="113"/>
      <c r="AQ7" s="35"/>
      <c r="AR7" s="56"/>
    </row>
    <row r="8" spans="1:45" x14ac:dyDescent="0.2">
      <c r="A8" s="113">
        <v>3</v>
      </c>
      <c r="B8" s="114"/>
      <c r="C8" s="115"/>
      <c r="D8" s="116"/>
      <c r="E8" s="117" t="s">
        <v>55</v>
      </c>
      <c r="F8" s="61"/>
      <c r="G8" s="118"/>
      <c r="H8" s="117" t="s">
        <v>116</v>
      </c>
      <c r="I8" s="118"/>
      <c r="J8" s="117" t="s">
        <v>185</v>
      </c>
      <c r="K8" s="117">
        <v>2002</v>
      </c>
      <c r="L8" s="117" t="s">
        <v>150</v>
      </c>
      <c r="M8" s="120">
        <v>3</v>
      </c>
      <c r="N8" s="61" t="s">
        <v>20</v>
      </c>
      <c r="O8" s="121"/>
      <c r="P8" s="122"/>
      <c r="Q8" s="123"/>
      <c r="R8" s="124"/>
      <c r="S8" s="123"/>
      <c r="T8" s="125"/>
      <c r="U8" s="123"/>
      <c r="V8" s="125"/>
      <c r="W8" s="123"/>
      <c r="X8" s="125"/>
      <c r="Y8" s="123"/>
      <c r="Z8" s="125"/>
      <c r="AA8" s="123"/>
      <c r="AB8" s="125"/>
      <c r="AC8" s="123"/>
      <c r="AD8" s="125"/>
      <c r="AE8" s="159"/>
      <c r="AF8" s="127">
        <f t="shared" si="0"/>
        <v>0</v>
      </c>
      <c r="AG8" s="127"/>
      <c r="AH8" s="128">
        <v>8.2175925925925917E-4</v>
      </c>
      <c r="AI8" s="129">
        <f t="shared" si="1"/>
        <v>8.2175925925925917E-4</v>
      </c>
      <c r="AJ8" s="130">
        <f t="shared" si="2"/>
        <v>0</v>
      </c>
      <c r="AK8" s="131">
        <f t="shared" si="3"/>
        <v>0</v>
      </c>
      <c r="AL8" s="132">
        <v>3</v>
      </c>
      <c r="AM8" s="133">
        <f>IF(ISNA(VLOOKUP(AL8,[3]очки!$A$1:$B$65536,2,0)),0,IF(AJ8&gt;1,0,VLOOKUP(AL8,[3]очки!$A$1:$B$65536,2,0)))</f>
        <v>93</v>
      </c>
      <c r="AN8" s="134">
        <f t="shared" si="4"/>
        <v>1.0872894333843797</v>
      </c>
      <c r="AO8" s="115" t="s">
        <v>111</v>
      </c>
      <c r="AP8" s="113"/>
      <c r="AQ8" s="35"/>
      <c r="AR8" s="56"/>
    </row>
    <row r="9" spans="1:45" x14ac:dyDescent="0.2">
      <c r="A9" s="113">
        <v>4</v>
      </c>
      <c r="B9" s="114"/>
      <c r="C9" s="115"/>
      <c r="D9" s="116"/>
      <c r="E9" s="117" t="s">
        <v>55</v>
      </c>
      <c r="F9" s="61"/>
      <c r="G9" s="118"/>
      <c r="H9" s="117" t="s">
        <v>64</v>
      </c>
      <c r="I9" s="118"/>
      <c r="J9" s="117" t="s">
        <v>186</v>
      </c>
      <c r="K9" s="117">
        <v>2002</v>
      </c>
      <c r="L9" s="117" t="s">
        <v>150</v>
      </c>
      <c r="M9" s="120">
        <v>3</v>
      </c>
      <c r="N9" s="61" t="s">
        <v>20</v>
      </c>
      <c r="O9" s="121"/>
      <c r="P9" s="122"/>
      <c r="Q9" s="123"/>
      <c r="R9" s="124"/>
      <c r="S9" s="123"/>
      <c r="T9" s="125"/>
      <c r="U9" s="123"/>
      <c r="V9" s="125"/>
      <c r="W9" s="123"/>
      <c r="X9" s="125"/>
      <c r="Y9" s="123"/>
      <c r="Z9" s="125"/>
      <c r="AA9" s="123"/>
      <c r="AB9" s="125"/>
      <c r="AC9" s="123"/>
      <c r="AD9" s="125"/>
      <c r="AE9" s="159"/>
      <c r="AF9" s="127">
        <f t="shared" si="0"/>
        <v>0</v>
      </c>
      <c r="AG9" s="127"/>
      <c r="AH9" s="128">
        <v>8.7847222222222233E-4</v>
      </c>
      <c r="AI9" s="129">
        <f t="shared" si="1"/>
        <v>8.7847222222222233E-4</v>
      </c>
      <c r="AJ9" s="130">
        <f t="shared" si="2"/>
        <v>0</v>
      </c>
      <c r="AK9" s="131">
        <f t="shared" si="3"/>
        <v>0</v>
      </c>
      <c r="AL9" s="132">
        <v>4</v>
      </c>
      <c r="AM9" s="133">
        <f>IF(ISNA(VLOOKUP(AL9,[3]очки!$A$1:$B$65536,2,0)),0,IF(AJ9&gt;1,0,VLOOKUP(AL9,[3]очки!$A$1:$B$65536,2,0)))</f>
        <v>90</v>
      </c>
      <c r="AN9" s="134">
        <f t="shared" si="4"/>
        <v>1.1623277182235836</v>
      </c>
      <c r="AO9" s="115" t="s">
        <v>111</v>
      </c>
      <c r="AP9" s="113"/>
      <c r="AQ9" s="35"/>
      <c r="AR9" s="56"/>
    </row>
    <row r="10" spans="1:45" x14ac:dyDescent="0.2">
      <c r="A10" s="113">
        <v>5</v>
      </c>
      <c r="B10" s="114"/>
      <c r="C10" s="115"/>
      <c r="D10" s="116"/>
      <c r="E10" s="61" t="s">
        <v>108</v>
      </c>
      <c r="F10" s="61"/>
      <c r="G10" s="118"/>
      <c r="H10" s="119" t="s">
        <v>147</v>
      </c>
      <c r="I10" s="118"/>
      <c r="J10" s="61" t="s">
        <v>109</v>
      </c>
      <c r="K10" s="63">
        <v>2004</v>
      </c>
      <c r="L10" s="61" t="s">
        <v>111</v>
      </c>
      <c r="M10" s="120">
        <v>1</v>
      </c>
      <c r="N10" s="61" t="s">
        <v>20</v>
      </c>
      <c r="O10" s="121"/>
      <c r="P10" s="122"/>
      <c r="Q10" s="123"/>
      <c r="R10" s="124"/>
      <c r="S10" s="123"/>
      <c r="T10" s="125"/>
      <c r="U10" s="123"/>
      <c r="V10" s="125"/>
      <c r="W10" s="123"/>
      <c r="X10" s="125"/>
      <c r="Y10" s="123"/>
      <c r="Z10" s="125"/>
      <c r="AA10" s="123"/>
      <c r="AB10" s="125"/>
      <c r="AC10" s="123"/>
      <c r="AD10" s="125"/>
      <c r="AE10" s="159"/>
      <c r="AF10" s="127">
        <f t="shared" si="0"/>
        <v>0</v>
      </c>
      <c r="AG10" s="127"/>
      <c r="AH10" s="128">
        <v>9.1087962962962954E-4</v>
      </c>
      <c r="AI10" s="129">
        <f t="shared" si="1"/>
        <v>9.1087962962962954E-4</v>
      </c>
      <c r="AJ10" s="130">
        <f t="shared" si="2"/>
        <v>0</v>
      </c>
      <c r="AK10" s="131">
        <f t="shared" si="3"/>
        <v>0</v>
      </c>
      <c r="AL10" s="132">
        <v>5</v>
      </c>
      <c r="AM10" s="133">
        <f>IF(ISNA(VLOOKUP(AL10,[3]очки!$A$1:$B$65536,2,0)),0,IF(AJ10&gt;1,0,VLOOKUP(AL10,[3]очки!$A$1:$B$65536,2,0)))</f>
        <v>87</v>
      </c>
      <c r="AN10" s="134">
        <f t="shared" si="4"/>
        <v>1.2052067381316998</v>
      </c>
      <c r="AO10" s="115" t="s">
        <v>111</v>
      </c>
      <c r="AP10" s="113"/>
      <c r="AQ10" s="35"/>
      <c r="AR10" s="56"/>
    </row>
    <row r="11" spans="1:45" x14ac:dyDescent="0.2">
      <c r="A11" s="113">
        <v>6</v>
      </c>
      <c r="B11" s="114"/>
      <c r="C11" s="115"/>
      <c r="D11" s="116"/>
      <c r="E11" s="61" t="s">
        <v>108</v>
      </c>
      <c r="F11" s="61"/>
      <c r="G11" s="118"/>
      <c r="H11" s="119" t="s">
        <v>147</v>
      </c>
      <c r="I11" s="118"/>
      <c r="J11" s="61" t="s">
        <v>112</v>
      </c>
      <c r="K11" s="63">
        <v>2004</v>
      </c>
      <c r="L11" s="61" t="s">
        <v>111</v>
      </c>
      <c r="M11" s="120">
        <v>1</v>
      </c>
      <c r="N11" s="61" t="s">
        <v>20</v>
      </c>
      <c r="O11" s="121"/>
      <c r="P11" s="122"/>
      <c r="Q11" s="123"/>
      <c r="R11" s="124"/>
      <c r="S11" s="123"/>
      <c r="T11" s="125"/>
      <c r="U11" s="123"/>
      <c r="V11" s="125"/>
      <c r="W11" s="123"/>
      <c r="X11" s="125"/>
      <c r="Y11" s="123"/>
      <c r="Z11" s="125"/>
      <c r="AA11" s="123"/>
      <c r="AB11" s="125"/>
      <c r="AC11" s="123"/>
      <c r="AD11" s="125"/>
      <c r="AE11" s="159"/>
      <c r="AF11" s="127">
        <f t="shared" si="0"/>
        <v>0</v>
      </c>
      <c r="AG11" s="127"/>
      <c r="AH11" s="128">
        <v>1.0763888888888889E-3</v>
      </c>
      <c r="AI11" s="129">
        <f t="shared" si="1"/>
        <v>1.0763888888888889E-3</v>
      </c>
      <c r="AJ11" s="130">
        <f t="shared" si="2"/>
        <v>0</v>
      </c>
      <c r="AK11" s="131">
        <f t="shared" si="3"/>
        <v>0</v>
      </c>
      <c r="AL11" s="132">
        <v>6</v>
      </c>
      <c r="AM11" s="133">
        <f>IF(ISNA(VLOOKUP(AL11,[3]очки!$A$1:$B$65536,2,0)),0,IF(AJ11&gt;1,0,VLOOKUP(AL11,[3]очки!$A$1:$B$65536,2,0)))</f>
        <v>84</v>
      </c>
      <c r="AN11" s="134">
        <f t="shared" si="4"/>
        <v>1.4241960183767228</v>
      </c>
      <c r="AO11" s="115" t="s">
        <v>144</v>
      </c>
      <c r="AP11" s="113"/>
      <c r="AQ11" s="35"/>
      <c r="AR11" s="56"/>
    </row>
    <row r="12" spans="1:45" x14ac:dyDescent="0.2">
      <c r="A12" s="113">
        <v>7</v>
      </c>
      <c r="B12" s="114"/>
      <c r="C12" s="115"/>
      <c r="D12" s="116"/>
      <c r="E12" s="117" t="s">
        <v>55</v>
      </c>
      <c r="F12" s="61"/>
      <c r="G12" s="118"/>
      <c r="H12" s="117" t="s">
        <v>116</v>
      </c>
      <c r="I12" s="118"/>
      <c r="J12" s="117" t="s">
        <v>187</v>
      </c>
      <c r="K12" s="117">
        <v>2002</v>
      </c>
      <c r="L12" s="125" t="s">
        <v>44</v>
      </c>
      <c r="M12" s="120">
        <v>0.1</v>
      </c>
      <c r="N12" s="61" t="s">
        <v>20</v>
      </c>
      <c r="O12" s="121"/>
      <c r="P12" s="122"/>
      <c r="Q12" s="123"/>
      <c r="R12" s="124"/>
      <c r="S12" s="123"/>
      <c r="T12" s="125"/>
      <c r="U12" s="123"/>
      <c r="V12" s="125"/>
      <c r="W12" s="123"/>
      <c r="X12" s="125"/>
      <c r="Y12" s="123"/>
      <c r="Z12" s="125"/>
      <c r="AA12" s="123"/>
      <c r="AB12" s="125"/>
      <c r="AC12" s="123"/>
      <c r="AD12" s="125"/>
      <c r="AE12" s="159"/>
      <c r="AF12" s="127">
        <f t="shared" si="0"/>
        <v>0</v>
      </c>
      <c r="AG12" s="127"/>
      <c r="AH12" s="128">
        <v>1.207175925925926E-3</v>
      </c>
      <c r="AI12" s="129">
        <f t="shared" si="1"/>
        <v>1.207175925925926E-3</v>
      </c>
      <c r="AJ12" s="130">
        <f t="shared" si="2"/>
        <v>0</v>
      </c>
      <c r="AK12" s="131">
        <f t="shared" si="3"/>
        <v>0</v>
      </c>
      <c r="AL12" s="132">
        <v>7</v>
      </c>
      <c r="AM12" s="133">
        <f>IF(ISNA(VLOOKUP(AL12,[3]очки!$A$1:$B$65536,2,0)),0,IF(AJ12&gt;1,0,VLOOKUP(AL12,[3]очки!$A$1:$B$65536,2,0)))</f>
        <v>81</v>
      </c>
      <c r="AN12" s="134">
        <f t="shared" si="4"/>
        <v>1.5972434915773355</v>
      </c>
      <c r="AO12" s="115"/>
      <c r="AP12" s="113"/>
      <c r="AQ12" s="35"/>
      <c r="AR12" s="56"/>
    </row>
    <row r="13" spans="1:45" x14ac:dyDescent="0.2">
      <c r="A13" s="113">
        <v>8</v>
      </c>
      <c r="B13" s="114"/>
      <c r="C13" s="115"/>
      <c r="D13" s="116"/>
      <c r="E13" s="117" t="s">
        <v>42</v>
      </c>
      <c r="F13" s="61"/>
      <c r="G13" s="118"/>
      <c r="H13" s="117" t="s">
        <v>67</v>
      </c>
      <c r="I13" s="118"/>
      <c r="J13" s="117" t="s">
        <v>188</v>
      </c>
      <c r="K13" s="117">
        <v>2003</v>
      </c>
      <c r="L13" s="117" t="s">
        <v>44</v>
      </c>
      <c r="M13" s="120">
        <v>0.1</v>
      </c>
      <c r="N13" s="61" t="s">
        <v>20</v>
      </c>
      <c r="O13" s="121"/>
      <c r="P13" s="122"/>
      <c r="Q13" s="123"/>
      <c r="R13" s="124"/>
      <c r="S13" s="123"/>
      <c r="T13" s="125"/>
      <c r="U13" s="123"/>
      <c r="V13" s="125"/>
      <c r="W13" s="123"/>
      <c r="X13" s="125"/>
      <c r="Y13" s="123"/>
      <c r="Z13" s="125"/>
      <c r="AA13" s="123"/>
      <c r="AB13" s="125"/>
      <c r="AC13" s="123"/>
      <c r="AD13" s="125"/>
      <c r="AE13" s="159"/>
      <c r="AF13" s="127">
        <f t="shared" si="0"/>
        <v>0</v>
      </c>
      <c r="AG13" s="127"/>
      <c r="AH13" s="128">
        <v>1.2268518518518518E-3</v>
      </c>
      <c r="AI13" s="129">
        <f t="shared" si="1"/>
        <v>1.2268518518518518E-3</v>
      </c>
      <c r="AJ13" s="130">
        <f t="shared" si="2"/>
        <v>0</v>
      </c>
      <c r="AK13" s="131">
        <f t="shared" si="3"/>
        <v>0</v>
      </c>
      <c r="AL13" s="132">
        <v>8</v>
      </c>
      <c r="AM13" s="133">
        <f>IF(ISNA(VLOOKUP(AL13,[3]очки!$A$1:$B$65536,2,0)),0,IF(AJ13&gt;1,0,VLOOKUP(AL13,[3]очки!$A$1:$B$65536,2,0)))</f>
        <v>78</v>
      </c>
      <c r="AN13" s="134">
        <f t="shared" si="4"/>
        <v>1.6232771822358345</v>
      </c>
      <c r="AO13" s="115"/>
      <c r="AP13" s="113"/>
      <c r="AQ13" s="35"/>
      <c r="AR13" s="56"/>
    </row>
    <row r="14" spans="1:45" x14ac:dyDescent="0.2">
      <c r="A14" s="113">
        <v>9</v>
      </c>
      <c r="B14" s="114"/>
      <c r="C14" s="115"/>
      <c r="D14" s="116"/>
      <c r="E14" s="117" t="s">
        <v>55</v>
      </c>
      <c r="F14" s="61"/>
      <c r="G14" s="118"/>
      <c r="H14" s="117" t="s">
        <v>64</v>
      </c>
      <c r="I14" s="118"/>
      <c r="J14" s="117" t="s">
        <v>189</v>
      </c>
      <c r="K14" s="117">
        <v>2003</v>
      </c>
      <c r="L14" s="117" t="s">
        <v>153</v>
      </c>
      <c r="M14" s="120">
        <v>0.3</v>
      </c>
      <c r="N14" s="61" t="s">
        <v>20</v>
      </c>
      <c r="O14" s="121"/>
      <c r="P14" s="122"/>
      <c r="Q14" s="123"/>
      <c r="R14" s="124"/>
      <c r="S14" s="123"/>
      <c r="T14" s="125"/>
      <c r="U14" s="123"/>
      <c r="V14" s="125"/>
      <c r="W14" s="123"/>
      <c r="X14" s="125"/>
      <c r="Y14" s="123"/>
      <c r="Z14" s="125"/>
      <c r="AA14" s="123"/>
      <c r="AB14" s="125"/>
      <c r="AC14" s="123"/>
      <c r="AD14" s="125"/>
      <c r="AE14" s="159"/>
      <c r="AF14" s="127">
        <f t="shared" si="0"/>
        <v>0</v>
      </c>
      <c r="AG14" s="127"/>
      <c r="AH14" s="128">
        <v>1.25E-3</v>
      </c>
      <c r="AI14" s="129">
        <f t="shared" si="1"/>
        <v>1.25E-3</v>
      </c>
      <c r="AJ14" s="130">
        <f t="shared" si="2"/>
        <v>0</v>
      </c>
      <c r="AK14" s="131">
        <f t="shared" si="3"/>
        <v>0</v>
      </c>
      <c r="AL14" s="132">
        <v>9</v>
      </c>
      <c r="AM14" s="133">
        <f>IF(ISNA(VLOOKUP(AL14,[3]очки!$A$1:$B$65536,2,0)),0,IF(AJ14&gt;1,0,VLOOKUP(AL14,[3]очки!$A$1:$B$65536,2,0)))</f>
        <v>75</v>
      </c>
      <c r="AN14" s="134">
        <f t="shared" si="4"/>
        <v>1.6539050535987749</v>
      </c>
      <c r="AO14" s="115"/>
      <c r="AP14" s="113"/>
      <c r="AQ14" s="35"/>
      <c r="AR14" s="56"/>
    </row>
    <row r="15" spans="1:45" x14ac:dyDescent="0.2">
      <c r="A15" s="113">
        <v>10</v>
      </c>
      <c r="B15" s="114"/>
      <c r="C15" s="115"/>
      <c r="D15" s="116"/>
      <c r="E15" s="44" t="s">
        <v>81</v>
      </c>
      <c r="F15" s="61"/>
      <c r="G15" s="118"/>
      <c r="H15" s="119" t="s">
        <v>82</v>
      </c>
      <c r="I15" s="118"/>
      <c r="J15" s="61" t="s">
        <v>190</v>
      </c>
      <c r="K15" s="63">
        <v>2002</v>
      </c>
      <c r="L15" s="61" t="s">
        <v>47</v>
      </c>
      <c r="M15" s="120">
        <v>0</v>
      </c>
      <c r="N15" s="61" t="s">
        <v>20</v>
      </c>
      <c r="O15" s="121"/>
      <c r="P15" s="122"/>
      <c r="Q15" s="123"/>
      <c r="R15" s="124"/>
      <c r="S15" s="123"/>
      <c r="T15" s="125"/>
      <c r="U15" s="123"/>
      <c r="V15" s="125"/>
      <c r="W15" s="123"/>
      <c r="X15" s="125"/>
      <c r="Y15" s="123"/>
      <c r="Z15" s="125"/>
      <c r="AA15" s="123"/>
      <c r="AB15" s="125"/>
      <c r="AC15" s="123"/>
      <c r="AD15" s="125"/>
      <c r="AE15" s="159"/>
      <c r="AF15" s="127">
        <f t="shared" si="0"/>
        <v>0</v>
      </c>
      <c r="AG15" s="127"/>
      <c r="AH15" s="128">
        <v>1.2962962962962963E-3</v>
      </c>
      <c r="AI15" s="129">
        <f t="shared" si="1"/>
        <v>1.2962962962962963E-3</v>
      </c>
      <c r="AJ15" s="130">
        <f t="shared" si="2"/>
        <v>0</v>
      </c>
      <c r="AK15" s="131">
        <f t="shared" si="3"/>
        <v>0</v>
      </c>
      <c r="AL15" s="132">
        <v>10</v>
      </c>
      <c r="AM15" s="133">
        <f>IF(ISNA(VLOOKUP(AL15,[3]очки!$A$1:$B$65536,2,0)),0,IF(AJ15&gt;1,0,VLOOKUP(AL15,[3]очки!$A$1:$B$65536,2,0)))</f>
        <v>72</v>
      </c>
      <c r="AN15" s="134">
        <f t="shared" si="4"/>
        <v>1.7151607963246553</v>
      </c>
      <c r="AO15" s="115"/>
      <c r="AP15" s="113"/>
      <c r="AQ15" s="35"/>
      <c r="AR15" s="56"/>
    </row>
    <row r="16" spans="1:45" x14ac:dyDescent="0.2">
      <c r="A16" s="113">
        <v>11</v>
      </c>
      <c r="B16" s="114"/>
      <c r="C16" s="115"/>
      <c r="D16" s="116"/>
      <c r="E16" s="61" t="s">
        <v>108</v>
      </c>
      <c r="F16" s="61"/>
      <c r="G16" s="118"/>
      <c r="H16" s="119" t="s">
        <v>147</v>
      </c>
      <c r="I16" s="187"/>
      <c r="J16" s="61" t="s">
        <v>191</v>
      </c>
      <c r="K16" s="63">
        <v>2003</v>
      </c>
      <c r="L16" s="61" t="s">
        <v>47</v>
      </c>
      <c r="M16" s="120">
        <v>0</v>
      </c>
      <c r="N16" s="61" t="s">
        <v>20</v>
      </c>
      <c r="O16" s="121"/>
      <c r="P16" s="122"/>
      <c r="Q16" s="123"/>
      <c r="R16" s="124"/>
      <c r="S16" s="123"/>
      <c r="T16" s="125"/>
      <c r="U16" s="123"/>
      <c r="V16" s="125"/>
      <c r="W16" s="123"/>
      <c r="X16" s="125"/>
      <c r="Y16" s="123"/>
      <c r="Z16" s="125"/>
      <c r="AA16" s="123"/>
      <c r="AB16" s="125"/>
      <c r="AC16" s="123"/>
      <c r="AD16" s="125"/>
      <c r="AE16" s="159"/>
      <c r="AF16" s="127">
        <f t="shared" si="0"/>
        <v>0</v>
      </c>
      <c r="AG16" s="127"/>
      <c r="AH16" s="128">
        <v>1.3310185185185185E-3</v>
      </c>
      <c r="AI16" s="129">
        <f t="shared" si="1"/>
        <v>1.3310185185185185E-3</v>
      </c>
      <c r="AJ16" s="130">
        <f t="shared" si="2"/>
        <v>0</v>
      </c>
      <c r="AK16" s="131">
        <f t="shared" si="3"/>
        <v>0</v>
      </c>
      <c r="AL16" s="132">
        <v>11</v>
      </c>
      <c r="AM16" s="133">
        <f>IF(ISNA(VLOOKUP(AL16,[3]очки!$A$1:$B$65536,2,0)),0,IF(AJ16&gt;1,0,VLOOKUP(AL16,[3]очки!$A$1:$B$65536,2,0)))</f>
        <v>70</v>
      </c>
      <c r="AN16" s="134">
        <f t="shared" si="4"/>
        <v>1.7611026033690658</v>
      </c>
      <c r="AO16" s="115"/>
      <c r="AP16" s="113"/>
      <c r="AQ16" s="35"/>
      <c r="AR16" s="56"/>
    </row>
    <row r="17" spans="1:44" x14ac:dyDescent="0.2">
      <c r="A17" s="113">
        <v>12</v>
      </c>
      <c r="B17" s="114"/>
      <c r="C17" s="115"/>
      <c r="D17" s="116"/>
      <c r="E17" s="60" t="s">
        <v>162</v>
      </c>
      <c r="F17" s="61"/>
      <c r="G17" s="118"/>
      <c r="H17" s="119" t="s">
        <v>163</v>
      </c>
      <c r="I17" s="118"/>
      <c r="J17" s="60" t="s">
        <v>192</v>
      </c>
      <c r="K17" s="63">
        <v>2003</v>
      </c>
      <c r="L17" s="61" t="s">
        <v>153</v>
      </c>
      <c r="M17" s="120">
        <v>0.3</v>
      </c>
      <c r="N17" s="61" t="s">
        <v>20</v>
      </c>
      <c r="O17" s="121"/>
      <c r="P17" s="122"/>
      <c r="Q17" s="123"/>
      <c r="R17" s="124"/>
      <c r="S17" s="123"/>
      <c r="T17" s="125"/>
      <c r="U17" s="123"/>
      <c r="V17" s="125"/>
      <c r="W17" s="123"/>
      <c r="X17" s="125"/>
      <c r="Y17" s="123"/>
      <c r="Z17" s="125"/>
      <c r="AA17" s="123"/>
      <c r="AB17" s="125"/>
      <c r="AC17" s="123"/>
      <c r="AD17" s="125"/>
      <c r="AE17" s="159"/>
      <c r="AF17" s="127">
        <f t="shared" si="0"/>
        <v>0</v>
      </c>
      <c r="AG17" s="127"/>
      <c r="AH17" s="128">
        <v>1.6736111111111112E-3</v>
      </c>
      <c r="AI17" s="129">
        <f t="shared" si="1"/>
        <v>1.6736111111111112E-3</v>
      </c>
      <c r="AJ17" s="130">
        <f t="shared" si="2"/>
        <v>0</v>
      </c>
      <c r="AK17" s="131">
        <f t="shared" si="3"/>
        <v>0</v>
      </c>
      <c r="AL17" s="132">
        <v>12</v>
      </c>
      <c r="AM17" s="133">
        <f>IF(ISNA(VLOOKUP(AL17,[3]очки!$A$1:$B$65536,2,0)),0,IF(AJ17&gt;1,0,VLOOKUP(AL17,[3]очки!$A$1:$B$65536,2,0)))</f>
        <v>68</v>
      </c>
      <c r="AN17" s="134">
        <f t="shared" si="4"/>
        <v>2.2143950995405821</v>
      </c>
      <c r="AO17" s="115"/>
      <c r="AP17" s="113"/>
      <c r="AQ17" s="35"/>
      <c r="AR17" s="56"/>
    </row>
    <row r="18" spans="1:44" x14ac:dyDescent="0.2">
      <c r="A18" s="113">
        <v>13</v>
      </c>
      <c r="B18" s="114"/>
      <c r="C18" s="115"/>
      <c r="D18" s="116"/>
      <c r="E18" s="117" t="s">
        <v>42</v>
      </c>
      <c r="F18" s="135"/>
      <c r="G18" s="118"/>
      <c r="H18" s="188" t="s">
        <v>67</v>
      </c>
      <c r="I18" s="137"/>
      <c r="J18" s="117" t="s">
        <v>193</v>
      </c>
      <c r="K18" s="117">
        <v>2003</v>
      </c>
      <c r="L18" s="125" t="s">
        <v>153</v>
      </c>
      <c r="M18" s="120">
        <v>0.3</v>
      </c>
      <c r="N18" s="61" t="s">
        <v>20</v>
      </c>
      <c r="O18" s="121"/>
      <c r="P18" s="122"/>
      <c r="Q18" s="123"/>
      <c r="R18" s="124"/>
      <c r="S18" s="123"/>
      <c r="T18" s="125"/>
      <c r="U18" s="123"/>
      <c r="V18" s="125"/>
      <c r="W18" s="123"/>
      <c r="X18" s="125"/>
      <c r="Y18" s="123"/>
      <c r="Z18" s="125"/>
      <c r="AA18" s="123"/>
      <c r="AB18" s="125"/>
      <c r="AC18" s="123"/>
      <c r="AD18" s="125"/>
      <c r="AE18" s="140"/>
      <c r="AF18" s="127">
        <f t="shared" si="0"/>
        <v>0</v>
      </c>
      <c r="AG18" s="127"/>
      <c r="AH18" s="128">
        <v>1.675925925925926E-3</v>
      </c>
      <c r="AI18" s="129">
        <f t="shared" si="1"/>
        <v>1.675925925925926E-3</v>
      </c>
      <c r="AJ18" s="130">
        <f t="shared" si="2"/>
        <v>0</v>
      </c>
      <c r="AK18" s="131">
        <f t="shared" si="3"/>
        <v>0</v>
      </c>
      <c r="AL18" s="132">
        <v>13</v>
      </c>
      <c r="AM18" s="133">
        <f>IF(ISNA(VLOOKUP(AL18,[3]очки!$A$1:$B$65536,2,0)),0,IF(AJ18&gt;1,0,VLOOKUP(AL18,[3]очки!$A$1:$B$65536,2,0)))</f>
        <v>66</v>
      </c>
      <c r="AN18" s="134">
        <f t="shared" si="4"/>
        <v>2.2174578866768759</v>
      </c>
      <c r="AO18" s="115"/>
      <c r="AP18" s="113"/>
      <c r="AQ18" s="35"/>
      <c r="AR18" s="56"/>
    </row>
    <row r="19" spans="1:44" x14ac:dyDescent="0.2">
      <c r="A19" s="113">
        <v>14</v>
      </c>
      <c r="B19" s="114"/>
      <c r="C19" s="115"/>
      <c r="D19" s="116"/>
      <c r="E19" s="117" t="s">
        <v>42</v>
      </c>
      <c r="F19" s="135"/>
      <c r="G19" s="118"/>
      <c r="H19" s="188" t="s">
        <v>67</v>
      </c>
      <c r="I19" s="137"/>
      <c r="J19" s="117" t="s">
        <v>194</v>
      </c>
      <c r="K19" s="117">
        <v>2002</v>
      </c>
      <c r="L19" s="125" t="s">
        <v>44</v>
      </c>
      <c r="M19" s="120">
        <v>0.1</v>
      </c>
      <c r="N19" s="61" t="s">
        <v>20</v>
      </c>
      <c r="O19" s="121"/>
      <c r="P19" s="122"/>
      <c r="Q19" s="123"/>
      <c r="R19" s="124"/>
      <c r="S19" s="123"/>
      <c r="T19" s="125"/>
      <c r="U19" s="123"/>
      <c r="V19" s="125"/>
      <c r="W19" s="123"/>
      <c r="X19" s="125"/>
      <c r="Y19" s="123"/>
      <c r="Z19" s="125"/>
      <c r="AA19" s="123"/>
      <c r="AB19" s="125"/>
      <c r="AC19" s="123"/>
      <c r="AD19" s="125"/>
      <c r="AE19" s="159"/>
      <c r="AF19" s="127">
        <f t="shared" si="0"/>
        <v>0</v>
      </c>
      <c r="AG19" s="127"/>
      <c r="AH19" s="128">
        <v>1.7349537037037036E-3</v>
      </c>
      <c r="AI19" s="129">
        <f t="shared" si="1"/>
        <v>1.7349537037037036E-3</v>
      </c>
      <c r="AJ19" s="130">
        <f t="shared" si="2"/>
        <v>0</v>
      </c>
      <c r="AK19" s="131">
        <f t="shared" si="3"/>
        <v>0</v>
      </c>
      <c r="AL19" s="132">
        <v>14</v>
      </c>
      <c r="AM19" s="133">
        <f>IF(ISNA(VLOOKUP(AL19,[3]очки!$A$1:$B$65536,2,0)),0,IF(AJ19&gt;1,0,VLOOKUP(AL19,[3]очки!$A$1:$B$65536,2,0)))</f>
        <v>64</v>
      </c>
      <c r="AN19" s="134">
        <f t="shared" si="4"/>
        <v>2.2955589586523737</v>
      </c>
      <c r="AO19" s="115"/>
      <c r="AP19" s="113"/>
      <c r="AQ19" s="35"/>
      <c r="AR19" s="56"/>
    </row>
    <row r="20" spans="1:44" x14ac:dyDescent="0.2">
      <c r="A20" s="113">
        <v>15</v>
      </c>
      <c r="B20" s="114"/>
      <c r="C20" s="115"/>
      <c r="D20" s="116"/>
      <c r="E20" s="60" t="s">
        <v>162</v>
      </c>
      <c r="F20" s="135"/>
      <c r="G20" s="118"/>
      <c r="H20" s="136" t="s">
        <v>163</v>
      </c>
      <c r="I20" s="137"/>
      <c r="J20" s="61" t="s">
        <v>195</v>
      </c>
      <c r="K20" s="63">
        <v>2003</v>
      </c>
      <c r="L20" s="61" t="s">
        <v>111</v>
      </c>
      <c r="M20" s="120">
        <v>1</v>
      </c>
      <c r="N20" s="61" t="s">
        <v>20</v>
      </c>
      <c r="O20" s="121"/>
      <c r="P20" s="122"/>
      <c r="Q20" s="123"/>
      <c r="R20" s="124"/>
      <c r="S20" s="123"/>
      <c r="T20" s="125"/>
      <c r="U20" s="123"/>
      <c r="V20" s="125"/>
      <c r="W20" s="123"/>
      <c r="X20" s="125"/>
      <c r="Y20" s="123"/>
      <c r="Z20" s="125"/>
      <c r="AA20" s="123"/>
      <c r="AB20" s="125"/>
      <c r="AC20" s="123"/>
      <c r="AD20" s="125"/>
      <c r="AE20" s="159"/>
      <c r="AF20" s="127">
        <f t="shared" si="0"/>
        <v>0</v>
      </c>
      <c r="AG20" s="127"/>
      <c r="AH20" s="128">
        <v>1.8171296296296297E-3</v>
      </c>
      <c r="AI20" s="129">
        <f t="shared" si="1"/>
        <v>1.8171296296296297E-3</v>
      </c>
      <c r="AJ20" s="130">
        <f t="shared" si="2"/>
        <v>0</v>
      </c>
      <c r="AK20" s="131">
        <f t="shared" si="3"/>
        <v>0</v>
      </c>
      <c r="AL20" s="132">
        <v>15</v>
      </c>
      <c r="AM20" s="133">
        <f>IF(ISNA(VLOOKUP(AL20,[3]очки!$A$1:$B$65536,2,0)),0,IF(AJ20&gt;1,0,VLOOKUP(AL20,[3]очки!$A$1:$B$65536,2,0)))</f>
        <v>62</v>
      </c>
      <c r="AN20" s="134">
        <f t="shared" si="4"/>
        <v>2.4042879019908119</v>
      </c>
      <c r="AO20" s="115"/>
      <c r="AP20" s="113"/>
      <c r="AQ20" s="35"/>
      <c r="AR20" s="56"/>
    </row>
    <row r="21" spans="1:44" x14ac:dyDescent="0.2">
      <c r="A21" s="113">
        <v>16</v>
      </c>
      <c r="B21" s="114"/>
      <c r="C21" s="115"/>
      <c r="D21" s="116"/>
      <c r="E21" s="117" t="s">
        <v>59</v>
      </c>
      <c r="F21" s="135"/>
      <c r="G21" s="118"/>
      <c r="H21" s="188" t="s">
        <v>72</v>
      </c>
      <c r="I21" s="137"/>
      <c r="J21" s="117" t="s">
        <v>196</v>
      </c>
      <c r="K21" s="117">
        <v>2002</v>
      </c>
      <c r="L21" s="117" t="s">
        <v>153</v>
      </c>
      <c r="M21" s="120">
        <v>0.3</v>
      </c>
      <c r="N21" s="61" t="s">
        <v>20</v>
      </c>
      <c r="O21" s="121"/>
      <c r="P21" s="122"/>
      <c r="Q21" s="123"/>
      <c r="R21" s="124"/>
      <c r="S21" s="123"/>
      <c r="T21" s="125"/>
      <c r="U21" s="123"/>
      <c r="V21" s="125"/>
      <c r="W21" s="123"/>
      <c r="X21" s="125"/>
      <c r="Y21" s="123"/>
      <c r="Z21" s="125"/>
      <c r="AA21" s="123"/>
      <c r="AB21" s="125"/>
      <c r="AC21" s="123"/>
      <c r="AD21" s="125"/>
      <c r="AE21" s="140"/>
      <c r="AF21" s="127">
        <f t="shared" si="0"/>
        <v>0</v>
      </c>
      <c r="AG21" s="127"/>
      <c r="AH21" s="128" t="s">
        <v>103</v>
      </c>
      <c r="AI21" s="129" t="s">
        <v>103</v>
      </c>
      <c r="AJ21" s="130">
        <f t="shared" si="2"/>
        <v>3</v>
      </c>
      <c r="AK21" s="131">
        <f t="shared" si="3"/>
        <v>0</v>
      </c>
      <c r="AL21" s="132" t="s">
        <v>142</v>
      </c>
      <c r="AM21" s="133">
        <f>IF(ISNA(VLOOKUP(AL21,[3]очки!$A$1:$B$65536,2,0)),0,IF(AJ21&gt;1,0,VLOOKUP(AL21,[3]очки!$A$1:$B$65536,2,0)))</f>
        <v>0</v>
      </c>
      <c r="AN21" s="134" t="str">
        <f t="shared" si="4"/>
        <v/>
      </c>
      <c r="AO21" s="115"/>
      <c r="AP21" s="113"/>
      <c r="AQ21" s="35"/>
      <c r="AR21" s="56"/>
    </row>
    <row r="22" spans="1:44" x14ac:dyDescent="0.2">
      <c r="A22" s="113">
        <v>17</v>
      </c>
      <c r="B22" s="114"/>
      <c r="C22" s="115"/>
      <c r="D22" s="116"/>
      <c r="E22" s="117" t="s">
        <v>59</v>
      </c>
      <c r="F22" s="135"/>
      <c r="G22" s="118"/>
      <c r="H22" s="188" t="s">
        <v>72</v>
      </c>
      <c r="I22" s="137"/>
      <c r="J22" s="117" t="s">
        <v>197</v>
      </c>
      <c r="K22" s="117">
        <v>2003</v>
      </c>
      <c r="L22" s="117" t="s">
        <v>153</v>
      </c>
      <c r="M22" s="120">
        <v>0.3</v>
      </c>
      <c r="N22" s="61" t="s">
        <v>20</v>
      </c>
      <c r="O22" s="121"/>
      <c r="P22" s="122"/>
      <c r="Q22" s="123"/>
      <c r="R22" s="124"/>
      <c r="S22" s="123"/>
      <c r="T22" s="125"/>
      <c r="U22" s="123"/>
      <c r="V22" s="125"/>
      <c r="W22" s="123"/>
      <c r="X22" s="125"/>
      <c r="Y22" s="123"/>
      <c r="Z22" s="125"/>
      <c r="AA22" s="123"/>
      <c r="AB22" s="125"/>
      <c r="AC22" s="123"/>
      <c r="AD22" s="125"/>
      <c r="AE22" s="159"/>
      <c r="AF22" s="127">
        <f t="shared" si="0"/>
        <v>0</v>
      </c>
      <c r="AG22" s="127"/>
      <c r="AH22" s="128" t="s">
        <v>103</v>
      </c>
      <c r="AI22" s="129" t="s">
        <v>103</v>
      </c>
      <c r="AJ22" s="130">
        <f t="shared" si="2"/>
        <v>3</v>
      </c>
      <c r="AK22" s="131">
        <f t="shared" si="3"/>
        <v>0</v>
      </c>
      <c r="AL22" s="132" t="s">
        <v>142</v>
      </c>
      <c r="AM22" s="133">
        <f>IF(ISNA(VLOOKUP(AL22,[3]очки!$A$1:$B$65536,2,0)),0,IF(AJ22&gt;1,0,VLOOKUP(AL22,[3]очки!$A$1:$B$65536,2,0)))</f>
        <v>0</v>
      </c>
      <c r="AN22" s="134" t="str">
        <f t="shared" si="4"/>
        <v/>
      </c>
      <c r="AO22" s="115"/>
      <c r="AP22" s="113"/>
      <c r="AQ22" s="35"/>
      <c r="AR22" s="56"/>
    </row>
    <row r="23" spans="1:44" x14ac:dyDescent="0.2">
      <c r="A23" s="113">
        <v>18</v>
      </c>
      <c r="B23" s="114"/>
      <c r="C23" s="115"/>
      <c r="D23" s="116"/>
      <c r="E23" s="117" t="s">
        <v>100</v>
      </c>
      <c r="F23" s="135"/>
      <c r="G23" s="118"/>
      <c r="H23" s="188" t="s">
        <v>101</v>
      </c>
      <c r="I23" s="137"/>
      <c r="J23" s="117" t="s">
        <v>198</v>
      </c>
      <c r="K23" s="117">
        <v>2003</v>
      </c>
      <c r="L23" s="117" t="s">
        <v>47</v>
      </c>
      <c r="M23" s="120">
        <v>0</v>
      </c>
      <c r="N23" s="61" t="s">
        <v>20</v>
      </c>
      <c r="O23" s="121"/>
      <c r="P23" s="122"/>
      <c r="Q23" s="123"/>
      <c r="R23" s="124"/>
      <c r="S23" s="123"/>
      <c r="T23" s="125"/>
      <c r="U23" s="123"/>
      <c r="V23" s="125"/>
      <c r="W23" s="123"/>
      <c r="X23" s="125"/>
      <c r="Y23" s="123"/>
      <c r="Z23" s="125"/>
      <c r="AA23" s="123"/>
      <c r="AB23" s="125"/>
      <c r="AC23" s="123"/>
      <c r="AD23" s="125"/>
      <c r="AE23" s="159"/>
      <c r="AF23" s="127">
        <f t="shared" si="0"/>
        <v>0</v>
      </c>
      <c r="AG23" s="127"/>
      <c r="AH23" s="128" t="s">
        <v>103</v>
      </c>
      <c r="AI23" s="129" t="s">
        <v>103</v>
      </c>
      <c r="AJ23" s="130">
        <f t="shared" si="2"/>
        <v>3</v>
      </c>
      <c r="AK23" s="131">
        <f t="shared" si="3"/>
        <v>0</v>
      </c>
      <c r="AL23" s="132" t="s">
        <v>142</v>
      </c>
      <c r="AM23" s="133">
        <f>IF(ISNA(VLOOKUP(AL23,[3]очки!$A$1:$B$65536,2,0)),0,IF(AJ23&gt;1,0,VLOOKUP(AL23,[3]очки!$A$1:$B$65536,2,0)))</f>
        <v>0</v>
      </c>
      <c r="AN23" s="134" t="str">
        <f t="shared" si="4"/>
        <v/>
      </c>
      <c r="AO23" s="115"/>
      <c r="AP23" s="113"/>
      <c r="AQ23" s="35"/>
      <c r="AR23" s="56"/>
    </row>
    <row r="24" spans="1:44" x14ac:dyDescent="0.2">
      <c r="A24" s="113">
        <v>19</v>
      </c>
      <c r="B24" s="114"/>
      <c r="C24" s="115"/>
      <c r="D24" s="116"/>
      <c r="E24" s="117" t="s">
        <v>100</v>
      </c>
      <c r="F24" s="135"/>
      <c r="G24" s="118"/>
      <c r="H24" s="188" t="s">
        <v>101</v>
      </c>
      <c r="I24" s="137"/>
      <c r="J24" s="117" t="s">
        <v>199</v>
      </c>
      <c r="K24" s="117">
        <v>2003</v>
      </c>
      <c r="L24" s="117" t="s">
        <v>47</v>
      </c>
      <c r="M24" s="120">
        <v>0</v>
      </c>
      <c r="N24" s="61" t="s">
        <v>20</v>
      </c>
      <c r="O24" s="121"/>
      <c r="P24" s="122"/>
      <c r="Q24" s="123"/>
      <c r="R24" s="124"/>
      <c r="S24" s="123"/>
      <c r="T24" s="125"/>
      <c r="U24" s="123"/>
      <c r="V24" s="125"/>
      <c r="W24" s="123"/>
      <c r="X24" s="125"/>
      <c r="Y24" s="123"/>
      <c r="Z24" s="125"/>
      <c r="AA24" s="123"/>
      <c r="AB24" s="125"/>
      <c r="AC24" s="123"/>
      <c r="AD24" s="125"/>
      <c r="AE24" s="159"/>
      <c r="AF24" s="127">
        <f t="shared" si="0"/>
        <v>0</v>
      </c>
      <c r="AG24" s="127"/>
      <c r="AH24" s="128" t="s">
        <v>103</v>
      </c>
      <c r="AI24" s="129" t="s">
        <v>103</v>
      </c>
      <c r="AJ24" s="130">
        <f t="shared" si="2"/>
        <v>3</v>
      </c>
      <c r="AK24" s="131">
        <f t="shared" si="3"/>
        <v>0</v>
      </c>
      <c r="AL24" s="132" t="s">
        <v>142</v>
      </c>
      <c r="AM24" s="133">
        <f>IF(ISNA(VLOOKUP(AL24,[3]очки!$A$1:$B$65536,2,0)),0,IF(AJ24&gt;1,0,VLOOKUP(AL24,[3]очки!$A$1:$B$65536,2,0)))</f>
        <v>0</v>
      </c>
      <c r="AN24" s="134" t="str">
        <f t="shared" si="4"/>
        <v/>
      </c>
      <c r="AO24" s="115"/>
      <c r="AP24" s="113"/>
      <c r="AQ24" s="35"/>
      <c r="AR24" s="56"/>
    </row>
    <row r="25" spans="1:44" x14ac:dyDescent="0.2">
      <c r="A25" s="113">
        <v>20</v>
      </c>
      <c r="B25" s="114"/>
      <c r="C25" s="115"/>
      <c r="D25" s="116"/>
      <c r="E25" s="44" t="s">
        <v>81</v>
      </c>
      <c r="F25" s="135"/>
      <c r="G25" s="118"/>
      <c r="H25" s="136" t="s">
        <v>82</v>
      </c>
      <c r="I25" s="137"/>
      <c r="J25" s="61" t="s">
        <v>200</v>
      </c>
      <c r="K25" s="63">
        <v>2003</v>
      </c>
      <c r="L25" s="61" t="s">
        <v>47</v>
      </c>
      <c r="M25" s="120">
        <v>0</v>
      </c>
      <c r="N25" s="61" t="s">
        <v>20</v>
      </c>
      <c r="O25" s="121"/>
      <c r="P25" s="122"/>
      <c r="Q25" s="123"/>
      <c r="R25" s="124"/>
      <c r="S25" s="123"/>
      <c r="T25" s="125"/>
      <c r="U25" s="123"/>
      <c r="V25" s="125"/>
      <c r="W25" s="123"/>
      <c r="X25" s="125"/>
      <c r="Y25" s="123"/>
      <c r="Z25" s="125"/>
      <c r="AA25" s="123"/>
      <c r="AB25" s="125"/>
      <c r="AC25" s="123"/>
      <c r="AD25" s="125"/>
      <c r="AE25" s="159"/>
      <c r="AF25" s="127">
        <f t="shared" si="0"/>
        <v>0</v>
      </c>
      <c r="AG25" s="127"/>
      <c r="AH25" s="128" t="s">
        <v>103</v>
      </c>
      <c r="AI25" s="129" t="s">
        <v>103</v>
      </c>
      <c r="AJ25" s="130">
        <f t="shared" si="2"/>
        <v>3</v>
      </c>
      <c r="AK25" s="131">
        <f t="shared" si="3"/>
        <v>0</v>
      </c>
      <c r="AL25" s="132" t="s">
        <v>142</v>
      </c>
      <c r="AM25" s="133">
        <f>IF(ISNA(VLOOKUP(AL25,[3]очки!$A$1:$B$65536,2,0)),0,IF(AJ25&gt;1,0,VLOOKUP(AL25,[3]очки!$A$1:$B$65536,2,0)))</f>
        <v>0</v>
      </c>
      <c r="AN25" s="134" t="str">
        <f t="shared" si="4"/>
        <v/>
      </c>
      <c r="AO25" s="115"/>
      <c r="AP25" s="113"/>
      <c r="AQ25" s="35"/>
      <c r="AR25" s="56"/>
    </row>
    <row r="26" spans="1:44" x14ac:dyDescent="0.2">
      <c r="A26" s="113">
        <v>21</v>
      </c>
      <c r="B26" s="114"/>
      <c r="C26" s="115"/>
      <c r="D26" s="116"/>
      <c r="E26" s="60" t="s">
        <v>162</v>
      </c>
      <c r="F26" s="135"/>
      <c r="G26" s="118"/>
      <c r="H26" s="136" t="s">
        <v>163</v>
      </c>
      <c r="I26" s="137"/>
      <c r="J26" s="60" t="s">
        <v>201</v>
      </c>
      <c r="K26" s="63">
        <v>2003</v>
      </c>
      <c r="L26" s="61" t="s">
        <v>44</v>
      </c>
      <c r="M26" s="120">
        <v>0.1</v>
      </c>
      <c r="N26" s="61" t="s">
        <v>20</v>
      </c>
      <c r="O26" s="121"/>
      <c r="P26" s="122"/>
      <c r="Q26" s="123"/>
      <c r="R26" s="124"/>
      <c r="S26" s="123"/>
      <c r="T26" s="125"/>
      <c r="U26" s="123"/>
      <c r="V26" s="125"/>
      <c r="W26" s="123"/>
      <c r="X26" s="125"/>
      <c r="Y26" s="123"/>
      <c r="Z26" s="125"/>
      <c r="AA26" s="123"/>
      <c r="AB26" s="125"/>
      <c r="AC26" s="123"/>
      <c r="AD26" s="125"/>
      <c r="AE26" s="159"/>
      <c r="AF26" s="127">
        <f t="shared" si="0"/>
        <v>0</v>
      </c>
      <c r="AG26" s="127"/>
      <c r="AH26" s="128" t="s">
        <v>103</v>
      </c>
      <c r="AI26" s="129" t="s">
        <v>103</v>
      </c>
      <c r="AJ26" s="130">
        <f t="shared" si="2"/>
        <v>3</v>
      </c>
      <c r="AK26" s="131">
        <f t="shared" si="3"/>
        <v>0</v>
      </c>
      <c r="AL26" s="132" t="s">
        <v>142</v>
      </c>
      <c r="AM26" s="133">
        <f>IF(ISNA(VLOOKUP(AL26,[3]очки!$A$1:$B$65536,2,0)),0,IF(AJ26&gt;1,0,VLOOKUP(AL26,[3]очки!$A$1:$B$65536,2,0)))</f>
        <v>0</v>
      </c>
      <c r="AN26" s="134" t="str">
        <f t="shared" si="4"/>
        <v/>
      </c>
      <c r="AO26" s="115"/>
      <c r="AP26" s="113"/>
      <c r="AQ26" s="35"/>
      <c r="AR26" s="56"/>
    </row>
    <row r="27" spans="1:44" x14ac:dyDescent="0.2">
      <c r="A27" s="113">
        <v>22</v>
      </c>
      <c r="B27" s="114"/>
      <c r="C27" s="115"/>
      <c r="D27" s="116"/>
      <c r="E27" s="60" t="s">
        <v>162</v>
      </c>
      <c r="F27" s="135"/>
      <c r="G27" s="118"/>
      <c r="H27" s="136" t="s">
        <v>163</v>
      </c>
      <c r="I27" s="137"/>
      <c r="J27" s="61" t="s">
        <v>202</v>
      </c>
      <c r="K27" s="63">
        <v>2003</v>
      </c>
      <c r="L27" s="61" t="s">
        <v>44</v>
      </c>
      <c r="M27" s="120">
        <v>0.1</v>
      </c>
      <c r="N27" s="61" t="s">
        <v>20</v>
      </c>
      <c r="O27" s="121"/>
      <c r="P27" s="122"/>
      <c r="Q27" s="123"/>
      <c r="R27" s="124"/>
      <c r="S27" s="123"/>
      <c r="T27" s="125"/>
      <c r="U27" s="123"/>
      <c r="V27" s="125"/>
      <c r="W27" s="123"/>
      <c r="X27" s="125"/>
      <c r="Y27" s="123"/>
      <c r="Z27" s="125"/>
      <c r="AA27" s="123"/>
      <c r="AB27" s="125"/>
      <c r="AC27" s="123"/>
      <c r="AD27" s="125"/>
      <c r="AE27" s="159"/>
      <c r="AF27" s="127">
        <f t="shared" si="0"/>
        <v>0</v>
      </c>
      <c r="AG27" s="127"/>
      <c r="AH27" s="128" t="s">
        <v>103</v>
      </c>
      <c r="AI27" s="129" t="s">
        <v>103</v>
      </c>
      <c r="AJ27" s="130">
        <f t="shared" si="2"/>
        <v>3</v>
      </c>
      <c r="AK27" s="131">
        <f t="shared" si="3"/>
        <v>0</v>
      </c>
      <c r="AL27" s="132" t="s">
        <v>142</v>
      </c>
      <c r="AM27" s="133">
        <f>IF(ISNA(VLOOKUP(AL27,[3]очки!$A$1:$B$65536,2,0)),0,IF(AJ27&gt;1,0,VLOOKUP(AL27,[3]очки!$A$1:$B$65536,2,0)))</f>
        <v>0</v>
      </c>
      <c r="AN27" s="134" t="str">
        <f t="shared" si="4"/>
        <v/>
      </c>
      <c r="AO27" s="115"/>
      <c r="AP27" s="113"/>
      <c r="AQ27" s="35"/>
      <c r="AR27" s="56"/>
    </row>
    <row r="28" spans="1:44" hidden="1" x14ac:dyDescent="0.2">
      <c r="A28" s="113">
        <v>23</v>
      </c>
      <c r="B28" s="114"/>
      <c r="C28" s="115"/>
      <c r="D28" s="116"/>
      <c r="E28" s="135"/>
      <c r="F28" s="135"/>
      <c r="G28" s="118"/>
      <c r="H28" s="136"/>
      <c r="I28" s="137"/>
      <c r="J28" s="191"/>
      <c r="K28" s="120"/>
      <c r="L28" s="120"/>
      <c r="M28" s="120"/>
      <c r="N28" s="192"/>
      <c r="O28" s="121"/>
      <c r="P28" s="122"/>
      <c r="Q28" s="123"/>
      <c r="R28" s="124"/>
      <c r="S28" s="123"/>
      <c r="T28" s="125"/>
      <c r="U28" s="123"/>
      <c r="V28" s="125"/>
      <c r="W28" s="123"/>
      <c r="X28" s="125"/>
      <c r="Y28" s="123"/>
      <c r="Z28" s="125"/>
      <c r="AA28" s="123"/>
      <c r="AB28" s="125"/>
      <c r="AC28" s="123"/>
      <c r="AD28" s="125"/>
      <c r="AE28" s="159"/>
      <c r="AF28" s="127">
        <f t="shared" si="0"/>
        <v>0</v>
      </c>
      <c r="AG28" s="127"/>
      <c r="AH28" s="128"/>
      <c r="AI28" s="129" t="str">
        <f t="shared" si="1"/>
        <v>не фин.</v>
      </c>
      <c r="AJ28" s="130">
        <v>5</v>
      </c>
      <c r="AK28" s="131">
        <f t="shared" si="3"/>
        <v>0</v>
      </c>
      <c r="AL28" s="132">
        <v>23</v>
      </c>
      <c r="AM28" s="133">
        <f>IF(ISNA(VLOOKUP(AL28,[3]очки!$A$1:$B$65536,2,0)),0,IF(AJ28&gt;1,0,VLOOKUP(AL28,[3]очки!$A$1:$B$65536,2,0)))</f>
        <v>0</v>
      </c>
      <c r="AN28" s="134" t="str">
        <f t="shared" si="4"/>
        <v/>
      </c>
      <c r="AO28" s="115"/>
      <c r="AP28" s="113"/>
      <c r="AQ28" s="35"/>
      <c r="AR28" s="56"/>
    </row>
    <row r="29" spans="1:44" outlineLevel="1" x14ac:dyDescent="0.2">
      <c r="G29" s="68"/>
      <c r="H29" s="68"/>
      <c r="I29" s="68"/>
      <c r="J29" s="37"/>
      <c r="K29" s="69"/>
      <c r="L29" s="179" t="s">
        <v>50</v>
      </c>
      <c r="M29" s="71">
        <v>30.6</v>
      </c>
      <c r="N29" s="37"/>
      <c r="O29" s="71"/>
      <c r="AI29" s="170"/>
    </row>
    <row r="30" spans="1:44" s="2" customFormat="1" ht="45" customHeight="1" outlineLevel="1" x14ac:dyDescent="0.2">
      <c r="E30" s="75"/>
      <c r="F30" s="75"/>
      <c r="G30" s="75"/>
      <c r="H30" s="16"/>
      <c r="I30" s="76"/>
      <c r="L30" s="10"/>
      <c r="P30" s="8"/>
      <c r="Q30" s="8"/>
      <c r="S30" s="8"/>
      <c r="T30" s="8"/>
      <c r="U30" s="8"/>
      <c r="W30" s="8"/>
      <c r="X30" s="8"/>
      <c r="Y30" s="8"/>
      <c r="Z30" s="8"/>
      <c r="AA30" s="8"/>
      <c r="AB30" s="8"/>
      <c r="AC30" s="8"/>
      <c r="AD30" s="8"/>
      <c r="AF30" s="8"/>
      <c r="AG30" s="8"/>
      <c r="AH30" s="164"/>
      <c r="AI30" s="170"/>
      <c r="AL30" s="77"/>
      <c r="AM30" s="77"/>
    </row>
    <row r="31" spans="1:44" ht="45" hidden="1" customHeight="1" outlineLevel="1" x14ac:dyDescent="0.2">
      <c r="A31" s="331" t="s">
        <v>51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160"/>
      <c r="AI31" s="170"/>
      <c r="AL31" s="79"/>
      <c r="AM31" s="79"/>
      <c r="AN31" s="37"/>
    </row>
    <row r="32" spans="1:44" outlineLevel="1" x14ac:dyDescent="0.2">
      <c r="A32" s="69"/>
      <c r="B32" s="69"/>
      <c r="C32" s="69"/>
      <c r="D32" s="69"/>
      <c r="E32" s="69"/>
      <c r="F32" s="69"/>
      <c r="G32" s="68"/>
      <c r="H32" s="68"/>
      <c r="I32" s="68"/>
      <c r="J32" s="80"/>
      <c r="K32" s="80"/>
      <c r="L32" s="180"/>
      <c r="M32" s="80"/>
      <c r="N32" s="71"/>
      <c r="O32" s="71"/>
      <c r="P32" s="81"/>
      <c r="Q32" s="82"/>
      <c r="R32" s="81"/>
      <c r="S32" s="82"/>
      <c r="T32" s="81"/>
      <c r="U32" s="82"/>
      <c r="V32" s="81"/>
      <c r="W32" s="82"/>
      <c r="X32" s="81"/>
      <c r="Y32" s="82"/>
      <c r="Z32" s="81"/>
      <c r="AA32" s="82"/>
      <c r="AB32" s="81"/>
      <c r="AC32" s="82"/>
      <c r="AD32" s="81"/>
      <c r="AE32" s="81"/>
      <c r="AF32" s="81"/>
      <c r="AG32" s="81"/>
      <c r="AH32" s="171" t="s">
        <v>52</v>
      </c>
      <c r="AI32" s="170"/>
      <c r="AJ32" s="84"/>
      <c r="AK32" s="84"/>
      <c r="AL32" s="85"/>
      <c r="AM32" s="85"/>
      <c r="AN32" s="86"/>
      <c r="AO32" s="87"/>
      <c r="AP32" s="87"/>
    </row>
    <row r="33" spans="1:43" s="88" customFormat="1" ht="15" outlineLevel="1" x14ac:dyDescent="0.25">
      <c r="A33" s="88" t="s">
        <v>53</v>
      </c>
      <c r="C33" s="89"/>
      <c r="D33" s="89"/>
      <c r="E33" s="89"/>
      <c r="F33" s="89"/>
      <c r="G33" s="90"/>
      <c r="H33" s="90"/>
      <c r="I33" s="90"/>
      <c r="J33" s="90"/>
      <c r="K33" s="90"/>
      <c r="L33" s="181"/>
      <c r="M33" s="90"/>
      <c r="N33" s="91"/>
      <c r="O33" s="91"/>
      <c r="P33" s="92"/>
      <c r="Q33" s="93"/>
      <c r="R33" s="94"/>
      <c r="S33" s="93"/>
      <c r="T33" s="92"/>
      <c r="U33" s="93"/>
      <c r="V33" s="94"/>
      <c r="W33" s="93"/>
      <c r="X33" s="92"/>
      <c r="Y33" s="93"/>
      <c r="Z33" s="92"/>
      <c r="AA33" s="93"/>
      <c r="AB33" s="92"/>
      <c r="AC33" s="93"/>
      <c r="AD33" s="92"/>
      <c r="AE33" s="95"/>
      <c r="AF33" s="92"/>
      <c r="AG33" s="92"/>
      <c r="AH33" s="172"/>
      <c r="AI33" s="170"/>
      <c r="AJ33" s="97"/>
      <c r="AL33" s="98"/>
      <c r="AM33" s="98"/>
      <c r="AO33" s="99"/>
      <c r="AP33" s="99"/>
    </row>
    <row r="34" spans="1:43" s="88" customFormat="1" ht="15" x14ac:dyDescent="0.25">
      <c r="A34" s="88" t="s">
        <v>54</v>
      </c>
      <c r="J34" s="100"/>
      <c r="K34" s="100"/>
      <c r="L34" s="182"/>
      <c r="M34" s="100"/>
      <c r="N34" s="100"/>
      <c r="O34" s="100"/>
      <c r="P34" s="101"/>
      <c r="Q34" s="102"/>
      <c r="R34" s="8"/>
      <c r="S34" s="102"/>
      <c r="U34" s="102"/>
      <c r="V34" s="8"/>
      <c r="W34" s="102"/>
      <c r="Y34" s="102"/>
      <c r="AA34" s="102"/>
      <c r="AC34" s="102"/>
      <c r="AE34" s="103"/>
      <c r="AH34" s="173"/>
      <c r="AI34" s="170"/>
      <c r="AL34" s="98"/>
      <c r="AM34" s="98"/>
      <c r="AO34" s="99"/>
      <c r="AP34" s="99"/>
      <c r="AQ34" s="99"/>
    </row>
    <row r="35" spans="1:43" x14ac:dyDescent="0.2">
      <c r="G35" s="37"/>
      <c r="H35" s="37"/>
      <c r="I35" s="37"/>
      <c r="J35" s="105"/>
      <c r="K35" s="105"/>
      <c r="L35" s="183"/>
      <c r="M35" s="105"/>
      <c r="N35" s="5"/>
      <c r="O35" s="5"/>
      <c r="P35" s="106"/>
      <c r="AH35" s="174" t="str">
        <f>IF(LEFT(A3,9)="Предварит","Время опубликования:","")</f>
        <v>Время опубликования:</v>
      </c>
      <c r="AI35" s="175">
        <f ca="1">IF(LEFT(A3,9)="Предварит",NOW(),"")</f>
        <v>42275.541258912039</v>
      </c>
    </row>
  </sheetData>
  <mergeCells count="19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31:AF31"/>
    <mergeCell ref="J4:J5"/>
    <mergeCell ref="K4:K5"/>
    <mergeCell ref="L4:L5"/>
    <mergeCell ref="M4:M5"/>
    <mergeCell ref="N4:N5"/>
    <mergeCell ref="O4:O5"/>
  </mergeCells>
  <pageMargins left="1.3779527559055118" right="0.62992125984251968" top="0.55118110236220474" bottom="0.98425196850393704" header="0.51181102362204722" footer="0.51181102362204722"/>
  <pageSetup paperSize="9" scale="6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AT27"/>
  <sheetViews>
    <sheetView zoomScale="70" workbookViewId="0">
      <selection activeCell="AO5" sqref="AO5"/>
    </sheetView>
  </sheetViews>
  <sheetFormatPr defaultRowHeight="15" outlineLevelRow="1" outlineLevelCol="1" x14ac:dyDescent="0.25"/>
  <cols>
    <col min="1" max="1" width="4.28515625" customWidth="1"/>
    <col min="2" max="2" width="4.28515625" hidden="1" customWidth="1" outlineLevel="1"/>
    <col min="3" max="3" width="3.7109375" hidden="1" customWidth="1" collapsed="1"/>
    <col min="4" max="4" width="4.42578125" hidden="1" customWidth="1"/>
    <col min="5" max="5" width="29.14062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5" customWidth="1"/>
    <col min="11" max="11" width="5.14062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bestFit="1" customWidth="1" collapsed="1"/>
    <col min="19" max="19" width="7" hidden="1" customWidth="1" outlineLevel="1"/>
    <col min="20" max="20" width="4.5703125" customWidth="1" collapsed="1"/>
    <col min="21" max="21" width="5.5703125" hidden="1" customWidth="1" outlineLevel="1"/>
    <col min="22" max="22" width="5.140625" customWidth="1" collapsed="1"/>
    <col min="23" max="23" width="7" hidden="1" customWidth="1" outlineLevel="1"/>
    <col min="24" max="24" width="5.140625" hidden="1" customWidth="1"/>
    <col min="25" max="25" width="5.5703125" hidden="1" customWidth="1" outlineLevel="1"/>
    <col min="26" max="26" width="5.140625" hidden="1" customWidth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8.28515625" hidden="1" customWidth="1" outlineLevel="1"/>
    <col min="32" max="33" width="6.5703125" hidden="1" customWidth="1" outlineLevel="1"/>
    <col min="34" max="34" width="11" hidden="1" customWidth="1"/>
    <col min="35" max="35" width="11.85546875" customWidth="1"/>
    <col min="36" max="37" width="3" hidden="1" customWidth="1"/>
    <col min="38" max="38" width="4.85546875" customWidth="1"/>
    <col min="39" max="39" width="4.7109375" hidden="1" customWidth="1" outlineLevel="1"/>
    <col min="40" max="40" width="10.7109375" customWidth="1" outlineLevel="1"/>
    <col min="41" max="41" width="6.5703125" customWidth="1" outlineLevel="1"/>
    <col min="42" max="42" width="7.42578125" customWidth="1"/>
    <col min="43" max="45" width="9.140625" hidden="1" customWidth="1" outlineLevel="1"/>
    <col min="46" max="46" width="9.140625" collapsed="1"/>
    <col min="257" max="257" width="4.28515625" customWidth="1"/>
    <col min="258" max="260" width="0" hidden="1" customWidth="1"/>
    <col min="261" max="261" width="29.140625" customWidth="1"/>
    <col min="262" max="265" width="0" hidden="1" customWidth="1"/>
    <col min="266" max="266" width="25" customWidth="1"/>
    <col min="267" max="267" width="5.140625" customWidth="1"/>
    <col min="268" max="268" width="5.7109375" customWidth="1"/>
    <col min="269" max="269" width="5.85546875" customWidth="1"/>
    <col min="270" max="270" width="3.42578125" customWidth="1"/>
    <col min="271" max="273" width="0" hidden="1" customWidth="1"/>
    <col min="274" max="274" width="5.140625" bestFit="1" customWidth="1"/>
    <col min="275" max="275" width="0" hidden="1" customWidth="1"/>
    <col min="276" max="276" width="4.5703125" customWidth="1"/>
    <col min="277" max="277" width="0" hidden="1" customWidth="1"/>
    <col min="278" max="278" width="5.140625" customWidth="1"/>
    <col min="279" max="290" width="0" hidden="1" customWidth="1"/>
    <col min="291" max="291" width="11.85546875" customWidth="1"/>
    <col min="292" max="292" width="0" hidden="1" customWidth="1"/>
    <col min="293" max="293" width="3" customWidth="1"/>
    <col min="294" max="294" width="4.85546875" customWidth="1"/>
    <col min="295" max="295" width="0" hidden="1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6" width="0" hidden="1" customWidth="1"/>
    <col min="517" max="517" width="29.140625" customWidth="1"/>
    <col min="518" max="521" width="0" hidden="1" customWidth="1"/>
    <col min="522" max="522" width="25" customWidth="1"/>
    <col min="523" max="523" width="5.140625" customWidth="1"/>
    <col min="524" max="524" width="5.7109375" customWidth="1"/>
    <col min="525" max="525" width="5.85546875" customWidth="1"/>
    <col min="526" max="526" width="3.42578125" customWidth="1"/>
    <col min="527" max="529" width="0" hidden="1" customWidth="1"/>
    <col min="530" max="530" width="5.140625" bestFit="1" customWidth="1"/>
    <col min="531" max="531" width="0" hidden="1" customWidth="1"/>
    <col min="532" max="532" width="4.5703125" customWidth="1"/>
    <col min="533" max="533" width="0" hidden="1" customWidth="1"/>
    <col min="534" max="534" width="5.140625" customWidth="1"/>
    <col min="535" max="546" width="0" hidden="1" customWidth="1"/>
    <col min="547" max="547" width="11.85546875" customWidth="1"/>
    <col min="548" max="548" width="0" hidden="1" customWidth="1"/>
    <col min="549" max="549" width="3" customWidth="1"/>
    <col min="550" max="550" width="4.85546875" customWidth="1"/>
    <col min="551" max="551" width="0" hidden="1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2" width="0" hidden="1" customWidth="1"/>
    <col min="773" max="773" width="29.140625" customWidth="1"/>
    <col min="774" max="777" width="0" hidden="1" customWidth="1"/>
    <col min="778" max="778" width="25" customWidth="1"/>
    <col min="779" max="779" width="5.140625" customWidth="1"/>
    <col min="780" max="780" width="5.7109375" customWidth="1"/>
    <col min="781" max="781" width="5.85546875" customWidth="1"/>
    <col min="782" max="782" width="3.42578125" customWidth="1"/>
    <col min="783" max="785" width="0" hidden="1" customWidth="1"/>
    <col min="786" max="786" width="5.140625" bestFit="1" customWidth="1"/>
    <col min="787" max="787" width="0" hidden="1" customWidth="1"/>
    <col min="788" max="788" width="4.5703125" customWidth="1"/>
    <col min="789" max="789" width="0" hidden="1" customWidth="1"/>
    <col min="790" max="790" width="5.140625" customWidth="1"/>
    <col min="791" max="802" width="0" hidden="1" customWidth="1"/>
    <col min="803" max="803" width="11.85546875" customWidth="1"/>
    <col min="804" max="804" width="0" hidden="1" customWidth="1"/>
    <col min="805" max="805" width="3" customWidth="1"/>
    <col min="806" max="806" width="4.85546875" customWidth="1"/>
    <col min="807" max="807" width="0" hidden="1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5.140625" customWidth="1"/>
    <col min="1036" max="1036" width="5.7109375" customWidth="1"/>
    <col min="1037" max="1037" width="5.85546875" customWidth="1"/>
    <col min="1038" max="1038" width="3.42578125" customWidth="1"/>
    <col min="1039" max="1041" width="0" hidden="1" customWidth="1"/>
    <col min="1042" max="1042" width="5.140625" bestFit="1" customWidth="1"/>
    <col min="1043" max="1043" width="0" hidden="1" customWidth="1"/>
    <col min="1044" max="1044" width="4.5703125" customWidth="1"/>
    <col min="1045" max="1045" width="0" hidden="1" customWidth="1"/>
    <col min="1046" max="1046" width="5.140625" customWidth="1"/>
    <col min="1047" max="1058" width="0" hidden="1" customWidth="1"/>
    <col min="1059" max="1059" width="11.85546875" customWidth="1"/>
    <col min="1060" max="1060" width="0" hidden="1" customWidth="1"/>
    <col min="1061" max="1061" width="3" customWidth="1"/>
    <col min="1062" max="1062" width="4.85546875" customWidth="1"/>
    <col min="1063" max="1063" width="0" hidden="1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5.140625" customWidth="1"/>
    <col min="1292" max="1292" width="5.7109375" customWidth="1"/>
    <col min="1293" max="1293" width="5.85546875" customWidth="1"/>
    <col min="1294" max="1294" width="3.42578125" customWidth="1"/>
    <col min="1295" max="1297" width="0" hidden="1" customWidth="1"/>
    <col min="1298" max="1298" width="5.140625" bestFit="1" customWidth="1"/>
    <col min="1299" max="1299" width="0" hidden="1" customWidth="1"/>
    <col min="1300" max="1300" width="4.5703125" customWidth="1"/>
    <col min="1301" max="1301" width="0" hidden="1" customWidth="1"/>
    <col min="1302" max="1302" width="5.140625" customWidth="1"/>
    <col min="1303" max="1314" width="0" hidden="1" customWidth="1"/>
    <col min="1315" max="1315" width="11.85546875" customWidth="1"/>
    <col min="1316" max="1316" width="0" hidden="1" customWidth="1"/>
    <col min="1317" max="1317" width="3" customWidth="1"/>
    <col min="1318" max="1318" width="4.85546875" customWidth="1"/>
    <col min="1319" max="1319" width="0" hidden="1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5.140625" customWidth="1"/>
    <col min="1548" max="1548" width="5.7109375" customWidth="1"/>
    <col min="1549" max="1549" width="5.85546875" customWidth="1"/>
    <col min="1550" max="1550" width="3.42578125" customWidth="1"/>
    <col min="1551" max="1553" width="0" hidden="1" customWidth="1"/>
    <col min="1554" max="1554" width="5.140625" bestFit="1" customWidth="1"/>
    <col min="1555" max="1555" width="0" hidden="1" customWidth="1"/>
    <col min="1556" max="1556" width="4.5703125" customWidth="1"/>
    <col min="1557" max="1557" width="0" hidden="1" customWidth="1"/>
    <col min="1558" max="1558" width="5.140625" customWidth="1"/>
    <col min="1559" max="1570" width="0" hidden="1" customWidth="1"/>
    <col min="1571" max="1571" width="11.85546875" customWidth="1"/>
    <col min="1572" max="1572" width="0" hidden="1" customWidth="1"/>
    <col min="1573" max="1573" width="3" customWidth="1"/>
    <col min="1574" max="1574" width="4.85546875" customWidth="1"/>
    <col min="1575" max="1575" width="0" hidden="1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5.140625" customWidth="1"/>
    <col min="1804" max="1804" width="5.7109375" customWidth="1"/>
    <col min="1805" max="1805" width="5.85546875" customWidth="1"/>
    <col min="1806" max="1806" width="3.42578125" customWidth="1"/>
    <col min="1807" max="1809" width="0" hidden="1" customWidth="1"/>
    <col min="1810" max="1810" width="5.140625" bestFit="1" customWidth="1"/>
    <col min="1811" max="1811" width="0" hidden="1" customWidth="1"/>
    <col min="1812" max="1812" width="4.5703125" customWidth="1"/>
    <col min="1813" max="1813" width="0" hidden="1" customWidth="1"/>
    <col min="1814" max="1814" width="5.140625" customWidth="1"/>
    <col min="1815" max="1826" width="0" hidden="1" customWidth="1"/>
    <col min="1827" max="1827" width="11.85546875" customWidth="1"/>
    <col min="1828" max="1828" width="0" hidden="1" customWidth="1"/>
    <col min="1829" max="1829" width="3" customWidth="1"/>
    <col min="1830" max="1830" width="4.85546875" customWidth="1"/>
    <col min="1831" max="1831" width="0" hidden="1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5.140625" customWidth="1"/>
    <col min="2060" max="2060" width="5.7109375" customWidth="1"/>
    <col min="2061" max="2061" width="5.85546875" customWidth="1"/>
    <col min="2062" max="2062" width="3.42578125" customWidth="1"/>
    <col min="2063" max="2065" width="0" hidden="1" customWidth="1"/>
    <col min="2066" max="2066" width="5.140625" bestFit="1" customWidth="1"/>
    <col min="2067" max="2067" width="0" hidden="1" customWidth="1"/>
    <col min="2068" max="2068" width="4.5703125" customWidth="1"/>
    <col min="2069" max="2069" width="0" hidden="1" customWidth="1"/>
    <col min="2070" max="2070" width="5.140625" customWidth="1"/>
    <col min="2071" max="2082" width="0" hidden="1" customWidth="1"/>
    <col min="2083" max="2083" width="11.85546875" customWidth="1"/>
    <col min="2084" max="2084" width="0" hidden="1" customWidth="1"/>
    <col min="2085" max="2085" width="3" customWidth="1"/>
    <col min="2086" max="2086" width="4.85546875" customWidth="1"/>
    <col min="2087" max="2087" width="0" hidden="1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5.140625" customWidth="1"/>
    <col min="2316" max="2316" width="5.7109375" customWidth="1"/>
    <col min="2317" max="2317" width="5.85546875" customWidth="1"/>
    <col min="2318" max="2318" width="3.42578125" customWidth="1"/>
    <col min="2319" max="2321" width="0" hidden="1" customWidth="1"/>
    <col min="2322" max="2322" width="5.140625" bestFit="1" customWidth="1"/>
    <col min="2323" max="2323" width="0" hidden="1" customWidth="1"/>
    <col min="2324" max="2324" width="4.5703125" customWidth="1"/>
    <col min="2325" max="2325" width="0" hidden="1" customWidth="1"/>
    <col min="2326" max="2326" width="5.140625" customWidth="1"/>
    <col min="2327" max="2338" width="0" hidden="1" customWidth="1"/>
    <col min="2339" max="2339" width="11.85546875" customWidth="1"/>
    <col min="2340" max="2340" width="0" hidden="1" customWidth="1"/>
    <col min="2341" max="2341" width="3" customWidth="1"/>
    <col min="2342" max="2342" width="4.85546875" customWidth="1"/>
    <col min="2343" max="2343" width="0" hidden="1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5.140625" customWidth="1"/>
    <col min="2572" max="2572" width="5.7109375" customWidth="1"/>
    <col min="2573" max="2573" width="5.85546875" customWidth="1"/>
    <col min="2574" max="2574" width="3.42578125" customWidth="1"/>
    <col min="2575" max="2577" width="0" hidden="1" customWidth="1"/>
    <col min="2578" max="2578" width="5.140625" bestFit="1" customWidth="1"/>
    <col min="2579" max="2579" width="0" hidden="1" customWidth="1"/>
    <col min="2580" max="2580" width="4.5703125" customWidth="1"/>
    <col min="2581" max="2581" width="0" hidden="1" customWidth="1"/>
    <col min="2582" max="2582" width="5.140625" customWidth="1"/>
    <col min="2583" max="2594" width="0" hidden="1" customWidth="1"/>
    <col min="2595" max="2595" width="11.85546875" customWidth="1"/>
    <col min="2596" max="2596" width="0" hidden="1" customWidth="1"/>
    <col min="2597" max="2597" width="3" customWidth="1"/>
    <col min="2598" max="2598" width="4.85546875" customWidth="1"/>
    <col min="2599" max="2599" width="0" hidden="1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5.140625" customWidth="1"/>
    <col min="2828" max="2828" width="5.7109375" customWidth="1"/>
    <col min="2829" max="2829" width="5.85546875" customWidth="1"/>
    <col min="2830" max="2830" width="3.42578125" customWidth="1"/>
    <col min="2831" max="2833" width="0" hidden="1" customWidth="1"/>
    <col min="2834" max="2834" width="5.140625" bestFit="1" customWidth="1"/>
    <col min="2835" max="2835" width="0" hidden="1" customWidth="1"/>
    <col min="2836" max="2836" width="4.5703125" customWidth="1"/>
    <col min="2837" max="2837" width="0" hidden="1" customWidth="1"/>
    <col min="2838" max="2838" width="5.140625" customWidth="1"/>
    <col min="2839" max="2850" width="0" hidden="1" customWidth="1"/>
    <col min="2851" max="2851" width="11.85546875" customWidth="1"/>
    <col min="2852" max="2852" width="0" hidden="1" customWidth="1"/>
    <col min="2853" max="2853" width="3" customWidth="1"/>
    <col min="2854" max="2854" width="4.85546875" customWidth="1"/>
    <col min="2855" max="2855" width="0" hidden="1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5.140625" customWidth="1"/>
    <col min="3084" max="3084" width="5.7109375" customWidth="1"/>
    <col min="3085" max="3085" width="5.85546875" customWidth="1"/>
    <col min="3086" max="3086" width="3.42578125" customWidth="1"/>
    <col min="3087" max="3089" width="0" hidden="1" customWidth="1"/>
    <col min="3090" max="3090" width="5.140625" bestFit="1" customWidth="1"/>
    <col min="3091" max="3091" width="0" hidden="1" customWidth="1"/>
    <col min="3092" max="3092" width="4.5703125" customWidth="1"/>
    <col min="3093" max="3093" width="0" hidden="1" customWidth="1"/>
    <col min="3094" max="3094" width="5.140625" customWidth="1"/>
    <col min="3095" max="3106" width="0" hidden="1" customWidth="1"/>
    <col min="3107" max="3107" width="11.85546875" customWidth="1"/>
    <col min="3108" max="3108" width="0" hidden="1" customWidth="1"/>
    <col min="3109" max="3109" width="3" customWidth="1"/>
    <col min="3110" max="3110" width="4.85546875" customWidth="1"/>
    <col min="3111" max="3111" width="0" hidden="1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5.140625" customWidth="1"/>
    <col min="3340" max="3340" width="5.7109375" customWidth="1"/>
    <col min="3341" max="3341" width="5.85546875" customWidth="1"/>
    <col min="3342" max="3342" width="3.42578125" customWidth="1"/>
    <col min="3343" max="3345" width="0" hidden="1" customWidth="1"/>
    <col min="3346" max="3346" width="5.140625" bestFit="1" customWidth="1"/>
    <col min="3347" max="3347" width="0" hidden="1" customWidth="1"/>
    <col min="3348" max="3348" width="4.5703125" customWidth="1"/>
    <col min="3349" max="3349" width="0" hidden="1" customWidth="1"/>
    <col min="3350" max="3350" width="5.140625" customWidth="1"/>
    <col min="3351" max="3362" width="0" hidden="1" customWidth="1"/>
    <col min="3363" max="3363" width="11.85546875" customWidth="1"/>
    <col min="3364" max="3364" width="0" hidden="1" customWidth="1"/>
    <col min="3365" max="3365" width="3" customWidth="1"/>
    <col min="3366" max="3366" width="4.85546875" customWidth="1"/>
    <col min="3367" max="3367" width="0" hidden="1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5.140625" customWidth="1"/>
    <col min="3596" max="3596" width="5.7109375" customWidth="1"/>
    <col min="3597" max="3597" width="5.85546875" customWidth="1"/>
    <col min="3598" max="3598" width="3.42578125" customWidth="1"/>
    <col min="3599" max="3601" width="0" hidden="1" customWidth="1"/>
    <col min="3602" max="3602" width="5.140625" bestFit="1" customWidth="1"/>
    <col min="3603" max="3603" width="0" hidden="1" customWidth="1"/>
    <col min="3604" max="3604" width="4.5703125" customWidth="1"/>
    <col min="3605" max="3605" width="0" hidden="1" customWidth="1"/>
    <col min="3606" max="3606" width="5.140625" customWidth="1"/>
    <col min="3607" max="3618" width="0" hidden="1" customWidth="1"/>
    <col min="3619" max="3619" width="11.85546875" customWidth="1"/>
    <col min="3620" max="3620" width="0" hidden="1" customWidth="1"/>
    <col min="3621" max="3621" width="3" customWidth="1"/>
    <col min="3622" max="3622" width="4.85546875" customWidth="1"/>
    <col min="3623" max="3623" width="0" hidden="1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5.140625" customWidth="1"/>
    <col min="3852" max="3852" width="5.7109375" customWidth="1"/>
    <col min="3853" max="3853" width="5.85546875" customWidth="1"/>
    <col min="3854" max="3854" width="3.42578125" customWidth="1"/>
    <col min="3855" max="3857" width="0" hidden="1" customWidth="1"/>
    <col min="3858" max="3858" width="5.140625" bestFit="1" customWidth="1"/>
    <col min="3859" max="3859" width="0" hidden="1" customWidth="1"/>
    <col min="3860" max="3860" width="4.5703125" customWidth="1"/>
    <col min="3861" max="3861" width="0" hidden="1" customWidth="1"/>
    <col min="3862" max="3862" width="5.140625" customWidth="1"/>
    <col min="3863" max="3874" width="0" hidden="1" customWidth="1"/>
    <col min="3875" max="3875" width="11.85546875" customWidth="1"/>
    <col min="3876" max="3876" width="0" hidden="1" customWidth="1"/>
    <col min="3877" max="3877" width="3" customWidth="1"/>
    <col min="3878" max="3878" width="4.85546875" customWidth="1"/>
    <col min="3879" max="3879" width="0" hidden="1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5.140625" customWidth="1"/>
    <col min="4108" max="4108" width="5.7109375" customWidth="1"/>
    <col min="4109" max="4109" width="5.85546875" customWidth="1"/>
    <col min="4110" max="4110" width="3.42578125" customWidth="1"/>
    <col min="4111" max="4113" width="0" hidden="1" customWidth="1"/>
    <col min="4114" max="4114" width="5.140625" bestFit="1" customWidth="1"/>
    <col min="4115" max="4115" width="0" hidden="1" customWidth="1"/>
    <col min="4116" max="4116" width="4.5703125" customWidth="1"/>
    <col min="4117" max="4117" width="0" hidden="1" customWidth="1"/>
    <col min="4118" max="4118" width="5.140625" customWidth="1"/>
    <col min="4119" max="4130" width="0" hidden="1" customWidth="1"/>
    <col min="4131" max="4131" width="11.85546875" customWidth="1"/>
    <col min="4132" max="4132" width="0" hidden="1" customWidth="1"/>
    <col min="4133" max="4133" width="3" customWidth="1"/>
    <col min="4134" max="4134" width="4.85546875" customWidth="1"/>
    <col min="4135" max="4135" width="0" hidden="1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5.140625" customWidth="1"/>
    <col min="4364" max="4364" width="5.7109375" customWidth="1"/>
    <col min="4365" max="4365" width="5.85546875" customWidth="1"/>
    <col min="4366" max="4366" width="3.42578125" customWidth="1"/>
    <col min="4367" max="4369" width="0" hidden="1" customWidth="1"/>
    <col min="4370" max="4370" width="5.140625" bestFit="1" customWidth="1"/>
    <col min="4371" max="4371" width="0" hidden="1" customWidth="1"/>
    <col min="4372" max="4372" width="4.5703125" customWidth="1"/>
    <col min="4373" max="4373" width="0" hidden="1" customWidth="1"/>
    <col min="4374" max="4374" width="5.140625" customWidth="1"/>
    <col min="4375" max="4386" width="0" hidden="1" customWidth="1"/>
    <col min="4387" max="4387" width="11.85546875" customWidth="1"/>
    <col min="4388" max="4388" width="0" hidden="1" customWidth="1"/>
    <col min="4389" max="4389" width="3" customWidth="1"/>
    <col min="4390" max="4390" width="4.85546875" customWidth="1"/>
    <col min="4391" max="4391" width="0" hidden="1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5.140625" customWidth="1"/>
    <col min="4620" max="4620" width="5.7109375" customWidth="1"/>
    <col min="4621" max="4621" width="5.85546875" customWidth="1"/>
    <col min="4622" max="4622" width="3.42578125" customWidth="1"/>
    <col min="4623" max="4625" width="0" hidden="1" customWidth="1"/>
    <col min="4626" max="4626" width="5.140625" bestFit="1" customWidth="1"/>
    <col min="4627" max="4627" width="0" hidden="1" customWidth="1"/>
    <col min="4628" max="4628" width="4.5703125" customWidth="1"/>
    <col min="4629" max="4629" width="0" hidden="1" customWidth="1"/>
    <col min="4630" max="4630" width="5.140625" customWidth="1"/>
    <col min="4631" max="4642" width="0" hidden="1" customWidth="1"/>
    <col min="4643" max="4643" width="11.85546875" customWidth="1"/>
    <col min="4644" max="4644" width="0" hidden="1" customWidth="1"/>
    <col min="4645" max="4645" width="3" customWidth="1"/>
    <col min="4646" max="4646" width="4.85546875" customWidth="1"/>
    <col min="4647" max="4647" width="0" hidden="1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5.140625" customWidth="1"/>
    <col min="4876" max="4876" width="5.7109375" customWidth="1"/>
    <col min="4877" max="4877" width="5.85546875" customWidth="1"/>
    <col min="4878" max="4878" width="3.42578125" customWidth="1"/>
    <col min="4879" max="4881" width="0" hidden="1" customWidth="1"/>
    <col min="4882" max="4882" width="5.140625" bestFit="1" customWidth="1"/>
    <col min="4883" max="4883" width="0" hidden="1" customWidth="1"/>
    <col min="4884" max="4884" width="4.5703125" customWidth="1"/>
    <col min="4885" max="4885" width="0" hidden="1" customWidth="1"/>
    <col min="4886" max="4886" width="5.140625" customWidth="1"/>
    <col min="4887" max="4898" width="0" hidden="1" customWidth="1"/>
    <col min="4899" max="4899" width="11.85546875" customWidth="1"/>
    <col min="4900" max="4900" width="0" hidden="1" customWidth="1"/>
    <col min="4901" max="4901" width="3" customWidth="1"/>
    <col min="4902" max="4902" width="4.85546875" customWidth="1"/>
    <col min="4903" max="4903" width="0" hidden="1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5.140625" customWidth="1"/>
    <col min="5132" max="5132" width="5.7109375" customWidth="1"/>
    <col min="5133" max="5133" width="5.85546875" customWidth="1"/>
    <col min="5134" max="5134" width="3.42578125" customWidth="1"/>
    <col min="5135" max="5137" width="0" hidden="1" customWidth="1"/>
    <col min="5138" max="5138" width="5.140625" bestFit="1" customWidth="1"/>
    <col min="5139" max="5139" width="0" hidden="1" customWidth="1"/>
    <col min="5140" max="5140" width="4.5703125" customWidth="1"/>
    <col min="5141" max="5141" width="0" hidden="1" customWidth="1"/>
    <col min="5142" max="5142" width="5.140625" customWidth="1"/>
    <col min="5143" max="5154" width="0" hidden="1" customWidth="1"/>
    <col min="5155" max="5155" width="11.85546875" customWidth="1"/>
    <col min="5156" max="5156" width="0" hidden="1" customWidth="1"/>
    <col min="5157" max="5157" width="3" customWidth="1"/>
    <col min="5158" max="5158" width="4.85546875" customWidth="1"/>
    <col min="5159" max="5159" width="0" hidden="1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5.140625" customWidth="1"/>
    <col min="5388" max="5388" width="5.7109375" customWidth="1"/>
    <col min="5389" max="5389" width="5.85546875" customWidth="1"/>
    <col min="5390" max="5390" width="3.42578125" customWidth="1"/>
    <col min="5391" max="5393" width="0" hidden="1" customWidth="1"/>
    <col min="5394" max="5394" width="5.140625" bestFit="1" customWidth="1"/>
    <col min="5395" max="5395" width="0" hidden="1" customWidth="1"/>
    <col min="5396" max="5396" width="4.5703125" customWidth="1"/>
    <col min="5397" max="5397" width="0" hidden="1" customWidth="1"/>
    <col min="5398" max="5398" width="5.140625" customWidth="1"/>
    <col min="5399" max="5410" width="0" hidden="1" customWidth="1"/>
    <col min="5411" max="5411" width="11.85546875" customWidth="1"/>
    <col min="5412" max="5412" width="0" hidden="1" customWidth="1"/>
    <col min="5413" max="5413" width="3" customWidth="1"/>
    <col min="5414" max="5414" width="4.85546875" customWidth="1"/>
    <col min="5415" max="5415" width="0" hidden="1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5.140625" customWidth="1"/>
    <col min="5644" max="5644" width="5.7109375" customWidth="1"/>
    <col min="5645" max="5645" width="5.85546875" customWidth="1"/>
    <col min="5646" max="5646" width="3.42578125" customWidth="1"/>
    <col min="5647" max="5649" width="0" hidden="1" customWidth="1"/>
    <col min="5650" max="5650" width="5.140625" bestFit="1" customWidth="1"/>
    <col min="5651" max="5651" width="0" hidden="1" customWidth="1"/>
    <col min="5652" max="5652" width="4.5703125" customWidth="1"/>
    <col min="5653" max="5653" width="0" hidden="1" customWidth="1"/>
    <col min="5654" max="5654" width="5.140625" customWidth="1"/>
    <col min="5655" max="5666" width="0" hidden="1" customWidth="1"/>
    <col min="5667" max="5667" width="11.85546875" customWidth="1"/>
    <col min="5668" max="5668" width="0" hidden="1" customWidth="1"/>
    <col min="5669" max="5669" width="3" customWidth="1"/>
    <col min="5670" max="5670" width="4.85546875" customWidth="1"/>
    <col min="5671" max="5671" width="0" hidden="1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5.140625" customWidth="1"/>
    <col min="5900" max="5900" width="5.7109375" customWidth="1"/>
    <col min="5901" max="5901" width="5.85546875" customWidth="1"/>
    <col min="5902" max="5902" width="3.42578125" customWidth="1"/>
    <col min="5903" max="5905" width="0" hidden="1" customWidth="1"/>
    <col min="5906" max="5906" width="5.140625" bestFit="1" customWidth="1"/>
    <col min="5907" max="5907" width="0" hidden="1" customWidth="1"/>
    <col min="5908" max="5908" width="4.5703125" customWidth="1"/>
    <col min="5909" max="5909" width="0" hidden="1" customWidth="1"/>
    <col min="5910" max="5910" width="5.140625" customWidth="1"/>
    <col min="5911" max="5922" width="0" hidden="1" customWidth="1"/>
    <col min="5923" max="5923" width="11.85546875" customWidth="1"/>
    <col min="5924" max="5924" width="0" hidden="1" customWidth="1"/>
    <col min="5925" max="5925" width="3" customWidth="1"/>
    <col min="5926" max="5926" width="4.85546875" customWidth="1"/>
    <col min="5927" max="5927" width="0" hidden="1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5.140625" customWidth="1"/>
    <col min="6156" max="6156" width="5.7109375" customWidth="1"/>
    <col min="6157" max="6157" width="5.85546875" customWidth="1"/>
    <col min="6158" max="6158" width="3.42578125" customWidth="1"/>
    <col min="6159" max="6161" width="0" hidden="1" customWidth="1"/>
    <col min="6162" max="6162" width="5.140625" bestFit="1" customWidth="1"/>
    <col min="6163" max="6163" width="0" hidden="1" customWidth="1"/>
    <col min="6164" max="6164" width="4.5703125" customWidth="1"/>
    <col min="6165" max="6165" width="0" hidden="1" customWidth="1"/>
    <col min="6166" max="6166" width="5.140625" customWidth="1"/>
    <col min="6167" max="6178" width="0" hidden="1" customWidth="1"/>
    <col min="6179" max="6179" width="11.85546875" customWidth="1"/>
    <col min="6180" max="6180" width="0" hidden="1" customWidth="1"/>
    <col min="6181" max="6181" width="3" customWidth="1"/>
    <col min="6182" max="6182" width="4.85546875" customWidth="1"/>
    <col min="6183" max="6183" width="0" hidden="1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5.140625" customWidth="1"/>
    <col min="6412" max="6412" width="5.7109375" customWidth="1"/>
    <col min="6413" max="6413" width="5.85546875" customWidth="1"/>
    <col min="6414" max="6414" width="3.42578125" customWidth="1"/>
    <col min="6415" max="6417" width="0" hidden="1" customWidth="1"/>
    <col min="6418" max="6418" width="5.140625" bestFit="1" customWidth="1"/>
    <col min="6419" max="6419" width="0" hidden="1" customWidth="1"/>
    <col min="6420" max="6420" width="4.5703125" customWidth="1"/>
    <col min="6421" max="6421" width="0" hidden="1" customWidth="1"/>
    <col min="6422" max="6422" width="5.140625" customWidth="1"/>
    <col min="6423" max="6434" width="0" hidden="1" customWidth="1"/>
    <col min="6435" max="6435" width="11.85546875" customWidth="1"/>
    <col min="6436" max="6436" width="0" hidden="1" customWidth="1"/>
    <col min="6437" max="6437" width="3" customWidth="1"/>
    <col min="6438" max="6438" width="4.85546875" customWidth="1"/>
    <col min="6439" max="6439" width="0" hidden="1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5.140625" customWidth="1"/>
    <col min="6668" max="6668" width="5.7109375" customWidth="1"/>
    <col min="6669" max="6669" width="5.85546875" customWidth="1"/>
    <col min="6670" max="6670" width="3.42578125" customWidth="1"/>
    <col min="6671" max="6673" width="0" hidden="1" customWidth="1"/>
    <col min="6674" max="6674" width="5.140625" bestFit="1" customWidth="1"/>
    <col min="6675" max="6675" width="0" hidden="1" customWidth="1"/>
    <col min="6676" max="6676" width="4.5703125" customWidth="1"/>
    <col min="6677" max="6677" width="0" hidden="1" customWidth="1"/>
    <col min="6678" max="6678" width="5.140625" customWidth="1"/>
    <col min="6679" max="6690" width="0" hidden="1" customWidth="1"/>
    <col min="6691" max="6691" width="11.85546875" customWidth="1"/>
    <col min="6692" max="6692" width="0" hidden="1" customWidth="1"/>
    <col min="6693" max="6693" width="3" customWidth="1"/>
    <col min="6694" max="6694" width="4.85546875" customWidth="1"/>
    <col min="6695" max="6695" width="0" hidden="1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5.140625" customWidth="1"/>
    <col min="6924" max="6924" width="5.7109375" customWidth="1"/>
    <col min="6925" max="6925" width="5.85546875" customWidth="1"/>
    <col min="6926" max="6926" width="3.42578125" customWidth="1"/>
    <col min="6927" max="6929" width="0" hidden="1" customWidth="1"/>
    <col min="6930" max="6930" width="5.140625" bestFit="1" customWidth="1"/>
    <col min="6931" max="6931" width="0" hidden="1" customWidth="1"/>
    <col min="6932" max="6932" width="4.5703125" customWidth="1"/>
    <col min="6933" max="6933" width="0" hidden="1" customWidth="1"/>
    <col min="6934" max="6934" width="5.140625" customWidth="1"/>
    <col min="6935" max="6946" width="0" hidden="1" customWidth="1"/>
    <col min="6947" max="6947" width="11.85546875" customWidth="1"/>
    <col min="6948" max="6948" width="0" hidden="1" customWidth="1"/>
    <col min="6949" max="6949" width="3" customWidth="1"/>
    <col min="6950" max="6950" width="4.85546875" customWidth="1"/>
    <col min="6951" max="6951" width="0" hidden="1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5.140625" customWidth="1"/>
    <col min="7180" max="7180" width="5.7109375" customWidth="1"/>
    <col min="7181" max="7181" width="5.85546875" customWidth="1"/>
    <col min="7182" max="7182" width="3.42578125" customWidth="1"/>
    <col min="7183" max="7185" width="0" hidden="1" customWidth="1"/>
    <col min="7186" max="7186" width="5.140625" bestFit="1" customWidth="1"/>
    <col min="7187" max="7187" width="0" hidden="1" customWidth="1"/>
    <col min="7188" max="7188" width="4.5703125" customWidth="1"/>
    <col min="7189" max="7189" width="0" hidden="1" customWidth="1"/>
    <col min="7190" max="7190" width="5.140625" customWidth="1"/>
    <col min="7191" max="7202" width="0" hidden="1" customWidth="1"/>
    <col min="7203" max="7203" width="11.85546875" customWidth="1"/>
    <col min="7204" max="7204" width="0" hidden="1" customWidth="1"/>
    <col min="7205" max="7205" width="3" customWidth="1"/>
    <col min="7206" max="7206" width="4.85546875" customWidth="1"/>
    <col min="7207" max="7207" width="0" hidden="1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5.140625" customWidth="1"/>
    <col min="7436" max="7436" width="5.7109375" customWidth="1"/>
    <col min="7437" max="7437" width="5.85546875" customWidth="1"/>
    <col min="7438" max="7438" width="3.42578125" customWidth="1"/>
    <col min="7439" max="7441" width="0" hidden="1" customWidth="1"/>
    <col min="7442" max="7442" width="5.140625" bestFit="1" customWidth="1"/>
    <col min="7443" max="7443" width="0" hidden="1" customWidth="1"/>
    <col min="7444" max="7444" width="4.5703125" customWidth="1"/>
    <col min="7445" max="7445" width="0" hidden="1" customWidth="1"/>
    <col min="7446" max="7446" width="5.140625" customWidth="1"/>
    <col min="7447" max="7458" width="0" hidden="1" customWidth="1"/>
    <col min="7459" max="7459" width="11.85546875" customWidth="1"/>
    <col min="7460" max="7460" width="0" hidden="1" customWidth="1"/>
    <col min="7461" max="7461" width="3" customWidth="1"/>
    <col min="7462" max="7462" width="4.85546875" customWidth="1"/>
    <col min="7463" max="7463" width="0" hidden="1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5.140625" customWidth="1"/>
    <col min="7692" max="7692" width="5.7109375" customWidth="1"/>
    <col min="7693" max="7693" width="5.85546875" customWidth="1"/>
    <col min="7694" max="7694" width="3.42578125" customWidth="1"/>
    <col min="7695" max="7697" width="0" hidden="1" customWidth="1"/>
    <col min="7698" max="7698" width="5.140625" bestFit="1" customWidth="1"/>
    <col min="7699" max="7699" width="0" hidden="1" customWidth="1"/>
    <col min="7700" max="7700" width="4.5703125" customWidth="1"/>
    <col min="7701" max="7701" width="0" hidden="1" customWidth="1"/>
    <col min="7702" max="7702" width="5.140625" customWidth="1"/>
    <col min="7703" max="7714" width="0" hidden="1" customWidth="1"/>
    <col min="7715" max="7715" width="11.85546875" customWidth="1"/>
    <col min="7716" max="7716" width="0" hidden="1" customWidth="1"/>
    <col min="7717" max="7717" width="3" customWidth="1"/>
    <col min="7718" max="7718" width="4.85546875" customWidth="1"/>
    <col min="7719" max="7719" width="0" hidden="1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5.140625" customWidth="1"/>
    <col min="7948" max="7948" width="5.7109375" customWidth="1"/>
    <col min="7949" max="7949" width="5.85546875" customWidth="1"/>
    <col min="7950" max="7950" width="3.42578125" customWidth="1"/>
    <col min="7951" max="7953" width="0" hidden="1" customWidth="1"/>
    <col min="7954" max="7954" width="5.140625" bestFit="1" customWidth="1"/>
    <col min="7955" max="7955" width="0" hidden="1" customWidth="1"/>
    <col min="7956" max="7956" width="4.5703125" customWidth="1"/>
    <col min="7957" max="7957" width="0" hidden="1" customWidth="1"/>
    <col min="7958" max="7958" width="5.140625" customWidth="1"/>
    <col min="7959" max="7970" width="0" hidden="1" customWidth="1"/>
    <col min="7971" max="7971" width="11.85546875" customWidth="1"/>
    <col min="7972" max="7972" width="0" hidden="1" customWidth="1"/>
    <col min="7973" max="7973" width="3" customWidth="1"/>
    <col min="7974" max="7974" width="4.85546875" customWidth="1"/>
    <col min="7975" max="7975" width="0" hidden="1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5.140625" customWidth="1"/>
    <col min="8204" max="8204" width="5.7109375" customWidth="1"/>
    <col min="8205" max="8205" width="5.85546875" customWidth="1"/>
    <col min="8206" max="8206" width="3.42578125" customWidth="1"/>
    <col min="8207" max="8209" width="0" hidden="1" customWidth="1"/>
    <col min="8210" max="8210" width="5.140625" bestFit="1" customWidth="1"/>
    <col min="8211" max="8211" width="0" hidden="1" customWidth="1"/>
    <col min="8212" max="8212" width="4.5703125" customWidth="1"/>
    <col min="8213" max="8213" width="0" hidden="1" customWidth="1"/>
    <col min="8214" max="8214" width="5.140625" customWidth="1"/>
    <col min="8215" max="8226" width="0" hidden="1" customWidth="1"/>
    <col min="8227" max="8227" width="11.85546875" customWidth="1"/>
    <col min="8228" max="8228" width="0" hidden="1" customWidth="1"/>
    <col min="8229" max="8229" width="3" customWidth="1"/>
    <col min="8230" max="8230" width="4.85546875" customWidth="1"/>
    <col min="8231" max="8231" width="0" hidden="1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5.140625" customWidth="1"/>
    <col min="8460" max="8460" width="5.7109375" customWidth="1"/>
    <col min="8461" max="8461" width="5.85546875" customWidth="1"/>
    <col min="8462" max="8462" width="3.42578125" customWidth="1"/>
    <col min="8463" max="8465" width="0" hidden="1" customWidth="1"/>
    <col min="8466" max="8466" width="5.140625" bestFit="1" customWidth="1"/>
    <col min="8467" max="8467" width="0" hidden="1" customWidth="1"/>
    <col min="8468" max="8468" width="4.5703125" customWidth="1"/>
    <col min="8469" max="8469" width="0" hidden="1" customWidth="1"/>
    <col min="8470" max="8470" width="5.140625" customWidth="1"/>
    <col min="8471" max="8482" width="0" hidden="1" customWidth="1"/>
    <col min="8483" max="8483" width="11.85546875" customWidth="1"/>
    <col min="8484" max="8484" width="0" hidden="1" customWidth="1"/>
    <col min="8485" max="8485" width="3" customWidth="1"/>
    <col min="8486" max="8486" width="4.85546875" customWidth="1"/>
    <col min="8487" max="8487" width="0" hidden="1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5.140625" customWidth="1"/>
    <col min="8716" max="8716" width="5.7109375" customWidth="1"/>
    <col min="8717" max="8717" width="5.85546875" customWidth="1"/>
    <col min="8718" max="8718" width="3.42578125" customWidth="1"/>
    <col min="8719" max="8721" width="0" hidden="1" customWidth="1"/>
    <col min="8722" max="8722" width="5.140625" bestFit="1" customWidth="1"/>
    <col min="8723" max="8723" width="0" hidden="1" customWidth="1"/>
    <col min="8724" max="8724" width="4.5703125" customWidth="1"/>
    <col min="8725" max="8725" width="0" hidden="1" customWidth="1"/>
    <col min="8726" max="8726" width="5.140625" customWidth="1"/>
    <col min="8727" max="8738" width="0" hidden="1" customWidth="1"/>
    <col min="8739" max="8739" width="11.85546875" customWidth="1"/>
    <col min="8740" max="8740" width="0" hidden="1" customWidth="1"/>
    <col min="8741" max="8741" width="3" customWidth="1"/>
    <col min="8742" max="8742" width="4.85546875" customWidth="1"/>
    <col min="8743" max="8743" width="0" hidden="1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5.140625" customWidth="1"/>
    <col min="8972" max="8972" width="5.7109375" customWidth="1"/>
    <col min="8973" max="8973" width="5.85546875" customWidth="1"/>
    <col min="8974" max="8974" width="3.42578125" customWidth="1"/>
    <col min="8975" max="8977" width="0" hidden="1" customWidth="1"/>
    <col min="8978" max="8978" width="5.140625" bestFit="1" customWidth="1"/>
    <col min="8979" max="8979" width="0" hidden="1" customWidth="1"/>
    <col min="8980" max="8980" width="4.5703125" customWidth="1"/>
    <col min="8981" max="8981" width="0" hidden="1" customWidth="1"/>
    <col min="8982" max="8982" width="5.140625" customWidth="1"/>
    <col min="8983" max="8994" width="0" hidden="1" customWidth="1"/>
    <col min="8995" max="8995" width="11.85546875" customWidth="1"/>
    <col min="8996" max="8996" width="0" hidden="1" customWidth="1"/>
    <col min="8997" max="8997" width="3" customWidth="1"/>
    <col min="8998" max="8998" width="4.85546875" customWidth="1"/>
    <col min="8999" max="8999" width="0" hidden="1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5.140625" customWidth="1"/>
    <col min="9228" max="9228" width="5.7109375" customWidth="1"/>
    <col min="9229" max="9229" width="5.85546875" customWidth="1"/>
    <col min="9230" max="9230" width="3.42578125" customWidth="1"/>
    <col min="9231" max="9233" width="0" hidden="1" customWidth="1"/>
    <col min="9234" max="9234" width="5.140625" bestFit="1" customWidth="1"/>
    <col min="9235" max="9235" width="0" hidden="1" customWidth="1"/>
    <col min="9236" max="9236" width="4.5703125" customWidth="1"/>
    <col min="9237" max="9237" width="0" hidden="1" customWidth="1"/>
    <col min="9238" max="9238" width="5.140625" customWidth="1"/>
    <col min="9239" max="9250" width="0" hidden="1" customWidth="1"/>
    <col min="9251" max="9251" width="11.85546875" customWidth="1"/>
    <col min="9252" max="9252" width="0" hidden="1" customWidth="1"/>
    <col min="9253" max="9253" width="3" customWidth="1"/>
    <col min="9254" max="9254" width="4.85546875" customWidth="1"/>
    <col min="9255" max="9255" width="0" hidden="1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5.140625" customWidth="1"/>
    <col min="9484" max="9484" width="5.7109375" customWidth="1"/>
    <col min="9485" max="9485" width="5.85546875" customWidth="1"/>
    <col min="9486" max="9486" width="3.42578125" customWidth="1"/>
    <col min="9487" max="9489" width="0" hidden="1" customWidth="1"/>
    <col min="9490" max="9490" width="5.140625" bestFit="1" customWidth="1"/>
    <col min="9491" max="9491" width="0" hidden="1" customWidth="1"/>
    <col min="9492" max="9492" width="4.5703125" customWidth="1"/>
    <col min="9493" max="9493" width="0" hidden="1" customWidth="1"/>
    <col min="9494" max="9494" width="5.140625" customWidth="1"/>
    <col min="9495" max="9506" width="0" hidden="1" customWidth="1"/>
    <col min="9507" max="9507" width="11.85546875" customWidth="1"/>
    <col min="9508" max="9508" width="0" hidden="1" customWidth="1"/>
    <col min="9509" max="9509" width="3" customWidth="1"/>
    <col min="9510" max="9510" width="4.85546875" customWidth="1"/>
    <col min="9511" max="9511" width="0" hidden="1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5.140625" customWidth="1"/>
    <col min="9740" max="9740" width="5.7109375" customWidth="1"/>
    <col min="9741" max="9741" width="5.85546875" customWidth="1"/>
    <col min="9742" max="9742" width="3.42578125" customWidth="1"/>
    <col min="9743" max="9745" width="0" hidden="1" customWidth="1"/>
    <col min="9746" max="9746" width="5.140625" bestFit="1" customWidth="1"/>
    <col min="9747" max="9747" width="0" hidden="1" customWidth="1"/>
    <col min="9748" max="9748" width="4.5703125" customWidth="1"/>
    <col min="9749" max="9749" width="0" hidden="1" customWidth="1"/>
    <col min="9750" max="9750" width="5.140625" customWidth="1"/>
    <col min="9751" max="9762" width="0" hidden="1" customWidth="1"/>
    <col min="9763" max="9763" width="11.85546875" customWidth="1"/>
    <col min="9764" max="9764" width="0" hidden="1" customWidth="1"/>
    <col min="9765" max="9765" width="3" customWidth="1"/>
    <col min="9766" max="9766" width="4.85546875" customWidth="1"/>
    <col min="9767" max="9767" width="0" hidden="1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5.140625" customWidth="1"/>
    <col min="9996" max="9996" width="5.7109375" customWidth="1"/>
    <col min="9997" max="9997" width="5.85546875" customWidth="1"/>
    <col min="9998" max="9998" width="3.42578125" customWidth="1"/>
    <col min="9999" max="10001" width="0" hidden="1" customWidth="1"/>
    <col min="10002" max="10002" width="5.140625" bestFit="1" customWidth="1"/>
    <col min="10003" max="10003" width="0" hidden="1" customWidth="1"/>
    <col min="10004" max="10004" width="4.5703125" customWidth="1"/>
    <col min="10005" max="10005" width="0" hidden="1" customWidth="1"/>
    <col min="10006" max="10006" width="5.140625" customWidth="1"/>
    <col min="10007" max="10018" width="0" hidden="1" customWidth="1"/>
    <col min="10019" max="10019" width="11.85546875" customWidth="1"/>
    <col min="10020" max="10020" width="0" hidden="1" customWidth="1"/>
    <col min="10021" max="10021" width="3" customWidth="1"/>
    <col min="10022" max="10022" width="4.85546875" customWidth="1"/>
    <col min="10023" max="10023" width="0" hidden="1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5.140625" customWidth="1"/>
    <col min="10252" max="10252" width="5.7109375" customWidth="1"/>
    <col min="10253" max="10253" width="5.85546875" customWidth="1"/>
    <col min="10254" max="10254" width="3.42578125" customWidth="1"/>
    <col min="10255" max="10257" width="0" hidden="1" customWidth="1"/>
    <col min="10258" max="10258" width="5.140625" bestFit="1" customWidth="1"/>
    <col min="10259" max="10259" width="0" hidden="1" customWidth="1"/>
    <col min="10260" max="10260" width="4.5703125" customWidth="1"/>
    <col min="10261" max="10261" width="0" hidden="1" customWidth="1"/>
    <col min="10262" max="10262" width="5.140625" customWidth="1"/>
    <col min="10263" max="10274" width="0" hidden="1" customWidth="1"/>
    <col min="10275" max="10275" width="11.85546875" customWidth="1"/>
    <col min="10276" max="10276" width="0" hidden="1" customWidth="1"/>
    <col min="10277" max="10277" width="3" customWidth="1"/>
    <col min="10278" max="10278" width="4.85546875" customWidth="1"/>
    <col min="10279" max="10279" width="0" hidden="1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5.140625" customWidth="1"/>
    <col min="10508" max="10508" width="5.7109375" customWidth="1"/>
    <col min="10509" max="10509" width="5.85546875" customWidth="1"/>
    <col min="10510" max="10510" width="3.42578125" customWidth="1"/>
    <col min="10511" max="10513" width="0" hidden="1" customWidth="1"/>
    <col min="10514" max="10514" width="5.140625" bestFit="1" customWidth="1"/>
    <col min="10515" max="10515" width="0" hidden="1" customWidth="1"/>
    <col min="10516" max="10516" width="4.5703125" customWidth="1"/>
    <col min="10517" max="10517" width="0" hidden="1" customWidth="1"/>
    <col min="10518" max="10518" width="5.140625" customWidth="1"/>
    <col min="10519" max="10530" width="0" hidden="1" customWidth="1"/>
    <col min="10531" max="10531" width="11.85546875" customWidth="1"/>
    <col min="10532" max="10532" width="0" hidden="1" customWidth="1"/>
    <col min="10533" max="10533" width="3" customWidth="1"/>
    <col min="10534" max="10534" width="4.85546875" customWidth="1"/>
    <col min="10535" max="10535" width="0" hidden="1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5.140625" customWidth="1"/>
    <col min="10764" max="10764" width="5.7109375" customWidth="1"/>
    <col min="10765" max="10765" width="5.85546875" customWidth="1"/>
    <col min="10766" max="10766" width="3.42578125" customWidth="1"/>
    <col min="10767" max="10769" width="0" hidden="1" customWidth="1"/>
    <col min="10770" max="10770" width="5.140625" bestFit="1" customWidth="1"/>
    <col min="10771" max="10771" width="0" hidden="1" customWidth="1"/>
    <col min="10772" max="10772" width="4.5703125" customWidth="1"/>
    <col min="10773" max="10773" width="0" hidden="1" customWidth="1"/>
    <col min="10774" max="10774" width="5.140625" customWidth="1"/>
    <col min="10775" max="10786" width="0" hidden="1" customWidth="1"/>
    <col min="10787" max="10787" width="11.85546875" customWidth="1"/>
    <col min="10788" max="10788" width="0" hidden="1" customWidth="1"/>
    <col min="10789" max="10789" width="3" customWidth="1"/>
    <col min="10790" max="10790" width="4.85546875" customWidth="1"/>
    <col min="10791" max="10791" width="0" hidden="1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5.140625" customWidth="1"/>
    <col min="11020" max="11020" width="5.7109375" customWidth="1"/>
    <col min="11021" max="11021" width="5.85546875" customWidth="1"/>
    <col min="11022" max="11022" width="3.42578125" customWidth="1"/>
    <col min="11023" max="11025" width="0" hidden="1" customWidth="1"/>
    <col min="11026" max="11026" width="5.140625" bestFit="1" customWidth="1"/>
    <col min="11027" max="11027" width="0" hidden="1" customWidth="1"/>
    <col min="11028" max="11028" width="4.5703125" customWidth="1"/>
    <col min="11029" max="11029" width="0" hidden="1" customWidth="1"/>
    <col min="11030" max="11030" width="5.140625" customWidth="1"/>
    <col min="11031" max="11042" width="0" hidden="1" customWidth="1"/>
    <col min="11043" max="11043" width="11.85546875" customWidth="1"/>
    <col min="11044" max="11044" width="0" hidden="1" customWidth="1"/>
    <col min="11045" max="11045" width="3" customWidth="1"/>
    <col min="11046" max="11046" width="4.85546875" customWidth="1"/>
    <col min="11047" max="11047" width="0" hidden="1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5.140625" customWidth="1"/>
    <col min="11276" max="11276" width="5.7109375" customWidth="1"/>
    <col min="11277" max="11277" width="5.85546875" customWidth="1"/>
    <col min="11278" max="11278" width="3.42578125" customWidth="1"/>
    <col min="11279" max="11281" width="0" hidden="1" customWidth="1"/>
    <col min="11282" max="11282" width="5.140625" bestFit="1" customWidth="1"/>
    <col min="11283" max="11283" width="0" hidden="1" customWidth="1"/>
    <col min="11284" max="11284" width="4.5703125" customWidth="1"/>
    <col min="11285" max="11285" width="0" hidden="1" customWidth="1"/>
    <col min="11286" max="11286" width="5.140625" customWidth="1"/>
    <col min="11287" max="11298" width="0" hidden="1" customWidth="1"/>
    <col min="11299" max="11299" width="11.85546875" customWidth="1"/>
    <col min="11300" max="11300" width="0" hidden="1" customWidth="1"/>
    <col min="11301" max="11301" width="3" customWidth="1"/>
    <col min="11302" max="11302" width="4.85546875" customWidth="1"/>
    <col min="11303" max="11303" width="0" hidden="1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5.140625" customWidth="1"/>
    <col min="11532" max="11532" width="5.7109375" customWidth="1"/>
    <col min="11533" max="11533" width="5.85546875" customWidth="1"/>
    <col min="11534" max="11534" width="3.42578125" customWidth="1"/>
    <col min="11535" max="11537" width="0" hidden="1" customWidth="1"/>
    <col min="11538" max="11538" width="5.140625" bestFit="1" customWidth="1"/>
    <col min="11539" max="11539" width="0" hidden="1" customWidth="1"/>
    <col min="11540" max="11540" width="4.5703125" customWidth="1"/>
    <col min="11541" max="11541" width="0" hidden="1" customWidth="1"/>
    <col min="11542" max="11542" width="5.140625" customWidth="1"/>
    <col min="11543" max="11554" width="0" hidden="1" customWidth="1"/>
    <col min="11555" max="11555" width="11.85546875" customWidth="1"/>
    <col min="11556" max="11556" width="0" hidden="1" customWidth="1"/>
    <col min="11557" max="11557" width="3" customWidth="1"/>
    <col min="11558" max="11558" width="4.85546875" customWidth="1"/>
    <col min="11559" max="11559" width="0" hidden="1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5.140625" customWidth="1"/>
    <col min="11788" max="11788" width="5.7109375" customWidth="1"/>
    <col min="11789" max="11789" width="5.85546875" customWidth="1"/>
    <col min="11790" max="11790" width="3.42578125" customWidth="1"/>
    <col min="11791" max="11793" width="0" hidden="1" customWidth="1"/>
    <col min="11794" max="11794" width="5.140625" bestFit="1" customWidth="1"/>
    <col min="11795" max="11795" width="0" hidden="1" customWidth="1"/>
    <col min="11796" max="11796" width="4.5703125" customWidth="1"/>
    <col min="11797" max="11797" width="0" hidden="1" customWidth="1"/>
    <col min="11798" max="11798" width="5.140625" customWidth="1"/>
    <col min="11799" max="11810" width="0" hidden="1" customWidth="1"/>
    <col min="11811" max="11811" width="11.85546875" customWidth="1"/>
    <col min="11812" max="11812" width="0" hidden="1" customWidth="1"/>
    <col min="11813" max="11813" width="3" customWidth="1"/>
    <col min="11814" max="11814" width="4.85546875" customWidth="1"/>
    <col min="11815" max="11815" width="0" hidden="1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5.140625" customWidth="1"/>
    <col min="12044" max="12044" width="5.7109375" customWidth="1"/>
    <col min="12045" max="12045" width="5.85546875" customWidth="1"/>
    <col min="12046" max="12046" width="3.42578125" customWidth="1"/>
    <col min="12047" max="12049" width="0" hidden="1" customWidth="1"/>
    <col min="12050" max="12050" width="5.140625" bestFit="1" customWidth="1"/>
    <col min="12051" max="12051" width="0" hidden="1" customWidth="1"/>
    <col min="12052" max="12052" width="4.5703125" customWidth="1"/>
    <col min="12053" max="12053" width="0" hidden="1" customWidth="1"/>
    <col min="12054" max="12054" width="5.140625" customWidth="1"/>
    <col min="12055" max="12066" width="0" hidden="1" customWidth="1"/>
    <col min="12067" max="12067" width="11.85546875" customWidth="1"/>
    <col min="12068" max="12068" width="0" hidden="1" customWidth="1"/>
    <col min="12069" max="12069" width="3" customWidth="1"/>
    <col min="12070" max="12070" width="4.85546875" customWidth="1"/>
    <col min="12071" max="12071" width="0" hidden="1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5.140625" customWidth="1"/>
    <col min="12300" max="12300" width="5.7109375" customWidth="1"/>
    <col min="12301" max="12301" width="5.85546875" customWidth="1"/>
    <col min="12302" max="12302" width="3.42578125" customWidth="1"/>
    <col min="12303" max="12305" width="0" hidden="1" customWidth="1"/>
    <col min="12306" max="12306" width="5.140625" bestFit="1" customWidth="1"/>
    <col min="12307" max="12307" width="0" hidden="1" customWidth="1"/>
    <col min="12308" max="12308" width="4.5703125" customWidth="1"/>
    <col min="12309" max="12309" width="0" hidden="1" customWidth="1"/>
    <col min="12310" max="12310" width="5.140625" customWidth="1"/>
    <col min="12311" max="12322" width="0" hidden="1" customWidth="1"/>
    <col min="12323" max="12323" width="11.85546875" customWidth="1"/>
    <col min="12324" max="12324" width="0" hidden="1" customWidth="1"/>
    <col min="12325" max="12325" width="3" customWidth="1"/>
    <col min="12326" max="12326" width="4.85546875" customWidth="1"/>
    <col min="12327" max="12327" width="0" hidden="1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5.140625" customWidth="1"/>
    <col min="12556" max="12556" width="5.7109375" customWidth="1"/>
    <col min="12557" max="12557" width="5.85546875" customWidth="1"/>
    <col min="12558" max="12558" width="3.42578125" customWidth="1"/>
    <col min="12559" max="12561" width="0" hidden="1" customWidth="1"/>
    <col min="12562" max="12562" width="5.140625" bestFit="1" customWidth="1"/>
    <col min="12563" max="12563" width="0" hidden="1" customWidth="1"/>
    <col min="12564" max="12564" width="4.5703125" customWidth="1"/>
    <col min="12565" max="12565" width="0" hidden="1" customWidth="1"/>
    <col min="12566" max="12566" width="5.140625" customWidth="1"/>
    <col min="12567" max="12578" width="0" hidden="1" customWidth="1"/>
    <col min="12579" max="12579" width="11.85546875" customWidth="1"/>
    <col min="12580" max="12580" width="0" hidden="1" customWidth="1"/>
    <col min="12581" max="12581" width="3" customWidth="1"/>
    <col min="12582" max="12582" width="4.85546875" customWidth="1"/>
    <col min="12583" max="12583" width="0" hidden="1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5.140625" customWidth="1"/>
    <col min="12812" max="12812" width="5.7109375" customWidth="1"/>
    <col min="12813" max="12813" width="5.85546875" customWidth="1"/>
    <col min="12814" max="12814" width="3.42578125" customWidth="1"/>
    <col min="12815" max="12817" width="0" hidden="1" customWidth="1"/>
    <col min="12818" max="12818" width="5.140625" bestFit="1" customWidth="1"/>
    <col min="12819" max="12819" width="0" hidden="1" customWidth="1"/>
    <col min="12820" max="12820" width="4.5703125" customWidth="1"/>
    <col min="12821" max="12821" width="0" hidden="1" customWidth="1"/>
    <col min="12822" max="12822" width="5.140625" customWidth="1"/>
    <col min="12823" max="12834" width="0" hidden="1" customWidth="1"/>
    <col min="12835" max="12835" width="11.85546875" customWidth="1"/>
    <col min="12836" max="12836" width="0" hidden="1" customWidth="1"/>
    <col min="12837" max="12837" width="3" customWidth="1"/>
    <col min="12838" max="12838" width="4.85546875" customWidth="1"/>
    <col min="12839" max="12839" width="0" hidden="1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5.140625" customWidth="1"/>
    <col min="13068" max="13068" width="5.7109375" customWidth="1"/>
    <col min="13069" max="13069" width="5.85546875" customWidth="1"/>
    <col min="13070" max="13070" width="3.42578125" customWidth="1"/>
    <col min="13071" max="13073" width="0" hidden="1" customWidth="1"/>
    <col min="13074" max="13074" width="5.140625" bestFit="1" customWidth="1"/>
    <col min="13075" max="13075" width="0" hidden="1" customWidth="1"/>
    <col min="13076" max="13076" width="4.5703125" customWidth="1"/>
    <col min="13077" max="13077" width="0" hidden="1" customWidth="1"/>
    <col min="13078" max="13078" width="5.140625" customWidth="1"/>
    <col min="13079" max="13090" width="0" hidden="1" customWidth="1"/>
    <col min="13091" max="13091" width="11.85546875" customWidth="1"/>
    <col min="13092" max="13092" width="0" hidden="1" customWidth="1"/>
    <col min="13093" max="13093" width="3" customWidth="1"/>
    <col min="13094" max="13094" width="4.85546875" customWidth="1"/>
    <col min="13095" max="13095" width="0" hidden="1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5.140625" customWidth="1"/>
    <col min="13324" max="13324" width="5.7109375" customWidth="1"/>
    <col min="13325" max="13325" width="5.85546875" customWidth="1"/>
    <col min="13326" max="13326" width="3.42578125" customWidth="1"/>
    <col min="13327" max="13329" width="0" hidden="1" customWidth="1"/>
    <col min="13330" max="13330" width="5.140625" bestFit="1" customWidth="1"/>
    <col min="13331" max="13331" width="0" hidden="1" customWidth="1"/>
    <col min="13332" max="13332" width="4.5703125" customWidth="1"/>
    <col min="13333" max="13333" width="0" hidden="1" customWidth="1"/>
    <col min="13334" max="13334" width="5.140625" customWidth="1"/>
    <col min="13335" max="13346" width="0" hidden="1" customWidth="1"/>
    <col min="13347" max="13347" width="11.85546875" customWidth="1"/>
    <col min="13348" max="13348" width="0" hidden="1" customWidth="1"/>
    <col min="13349" max="13349" width="3" customWidth="1"/>
    <col min="13350" max="13350" width="4.85546875" customWidth="1"/>
    <col min="13351" max="13351" width="0" hidden="1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5.140625" customWidth="1"/>
    <col min="13580" max="13580" width="5.7109375" customWidth="1"/>
    <col min="13581" max="13581" width="5.85546875" customWidth="1"/>
    <col min="13582" max="13582" width="3.42578125" customWidth="1"/>
    <col min="13583" max="13585" width="0" hidden="1" customWidth="1"/>
    <col min="13586" max="13586" width="5.140625" bestFit="1" customWidth="1"/>
    <col min="13587" max="13587" width="0" hidden="1" customWidth="1"/>
    <col min="13588" max="13588" width="4.5703125" customWidth="1"/>
    <col min="13589" max="13589" width="0" hidden="1" customWidth="1"/>
    <col min="13590" max="13590" width="5.140625" customWidth="1"/>
    <col min="13591" max="13602" width="0" hidden="1" customWidth="1"/>
    <col min="13603" max="13603" width="11.85546875" customWidth="1"/>
    <col min="13604" max="13604" width="0" hidden="1" customWidth="1"/>
    <col min="13605" max="13605" width="3" customWidth="1"/>
    <col min="13606" max="13606" width="4.85546875" customWidth="1"/>
    <col min="13607" max="13607" width="0" hidden="1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5.140625" customWidth="1"/>
    <col min="13836" max="13836" width="5.7109375" customWidth="1"/>
    <col min="13837" max="13837" width="5.85546875" customWidth="1"/>
    <col min="13838" max="13838" width="3.42578125" customWidth="1"/>
    <col min="13839" max="13841" width="0" hidden="1" customWidth="1"/>
    <col min="13842" max="13842" width="5.140625" bestFit="1" customWidth="1"/>
    <col min="13843" max="13843" width="0" hidden="1" customWidth="1"/>
    <col min="13844" max="13844" width="4.5703125" customWidth="1"/>
    <col min="13845" max="13845" width="0" hidden="1" customWidth="1"/>
    <col min="13846" max="13846" width="5.140625" customWidth="1"/>
    <col min="13847" max="13858" width="0" hidden="1" customWidth="1"/>
    <col min="13859" max="13859" width="11.85546875" customWidth="1"/>
    <col min="13860" max="13860" width="0" hidden="1" customWidth="1"/>
    <col min="13861" max="13861" width="3" customWidth="1"/>
    <col min="13862" max="13862" width="4.85546875" customWidth="1"/>
    <col min="13863" max="13863" width="0" hidden="1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5.140625" customWidth="1"/>
    <col min="14092" max="14092" width="5.7109375" customWidth="1"/>
    <col min="14093" max="14093" width="5.85546875" customWidth="1"/>
    <col min="14094" max="14094" width="3.42578125" customWidth="1"/>
    <col min="14095" max="14097" width="0" hidden="1" customWidth="1"/>
    <col min="14098" max="14098" width="5.140625" bestFit="1" customWidth="1"/>
    <col min="14099" max="14099" width="0" hidden="1" customWidth="1"/>
    <col min="14100" max="14100" width="4.5703125" customWidth="1"/>
    <col min="14101" max="14101" width="0" hidden="1" customWidth="1"/>
    <col min="14102" max="14102" width="5.140625" customWidth="1"/>
    <col min="14103" max="14114" width="0" hidden="1" customWidth="1"/>
    <col min="14115" max="14115" width="11.85546875" customWidth="1"/>
    <col min="14116" max="14116" width="0" hidden="1" customWidth="1"/>
    <col min="14117" max="14117" width="3" customWidth="1"/>
    <col min="14118" max="14118" width="4.85546875" customWidth="1"/>
    <col min="14119" max="14119" width="0" hidden="1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5.140625" customWidth="1"/>
    <col min="14348" max="14348" width="5.7109375" customWidth="1"/>
    <col min="14349" max="14349" width="5.85546875" customWidth="1"/>
    <col min="14350" max="14350" width="3.42578125" customWidth="1"/>
    <col min="14351" max="14353" width="0" hidden="1" customWidth="1"/>
    <col min="14354" max="14354" width="5.140625" bestFit="1" customWidth="1"/>
    <col min="14355" max="14355" width="0" hidden="1" customWidth="1"/>
    <col min="14356" max="14356" width="4.5703125" customWidth="1"/>
    <col min="14357" max="14357" width="0" hidden="1" customWidth="1"/>
    <col min="14358" max="14358" width="5.140625" customWidth="1"/>
    <col min="14359" max="14370" width="0" hidden="1" customWidth="1"/>
    <col min="14371" max="14371" width="11.85546875" customWidth="1"/>
    <col min="14372" max="14372" width="0" hidden="1" customWidth="1"/>
    <col min="14373" max="14373" width="3" customWidth="1"/>
    <col min="14374" max="14374" width="4.85546875" customWidth="1"/>
    <col min="14375" max="14375" width="0" hidden="1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5.140625" customWidth="1"/>
    <col min="14604" max="14604" width="5.7109375" customWidth="1"/>
    <col min="14605" max="14605" width="5.85546875" customWidth="1"/>
    <col min="14606" max="14606" width="3.42578125" customWidth="1"/>
    <col min="14607" max="14609" width="0" hidden="1" customWidth="1"/>
    <col min="14610" max="14610" width="5.140625" bestFit="1" customWidth="1"/>
    <col min="14611" max="14611" width="0" hidden="1" customWidth="1"/>
    <col min="14612" max="14612" width="4.5703125" customWidth="1"/>
    <col min="14613" max="14613" width="0" hidden="1" customWidth="1"/>
    <col min="14614" max="14614" width="5.140625" customWidth="1"/>
    <col min="14615" max="14626" width="0" hidden="1" customWidth="1"/>
    <col min="14627" max="14627" width="11.85546875" customWidth="1"/>
    <col min="14628" max="14628" width="0" hidden="1" customWidth="1"/>
    <col min="14629" max="14629" width="3" customWidth="1"/>
    <col min="14630" max="14630" width="4.85546875" customWidth="1"/>
    <col min="14631" max="14631" width="0" hidden="1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5.140625" customWidth="1"/>
    <col min="14860" max="14860" width="5.7109375" customWidth="1"/>
    <col min="14861" max="14861" width="5.85546875" customWidth="1"/>
    <col min="14862" max="14862" width="3.42578125" customWidth="1"/>
    <col min="14863" max="14865" width="0" hidden="1" customWidth="1"/>
    <col min="14866" max="14866" width="5.140625" bestFit="1" customWidth="1"/>
    <col min="14867" max="14867" width="0" hidden="1" customWidth="1"/>
    <col min="14868" max="14868" width="4.5703125" customWidth="1"/>
    <col min="14869" max="14869" width="0" hidden="1" customWidth="1"/>
    <col min="14870" max="14870" width="5.140625" customWidth="1"/>
    <col min="14871" max="14882" width="0" hidden="1" customWidth="1"/>
    <col min="14883" max="14883" width="11.85546875" customWidth="1"/>
    <col min="14884" max="14884" width="0" hidden="1" customWidth="1"/>
    <col min="14885" max="14885" width="3" customWidth="1"/>
    <col min="14886" max="14886" width="4.85546875" customWidth="1"/>
    <col min="14887" max="14887" width="0" hidden="1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5.140625" customWidth="1"/>
    <col min="15116" max="15116" width="5.7109375" customWidth="1"/>
    <col min="15117" max="15117" width="5.85546875" customWidth="1"/>
    <col min="15118" max="15118" width="3.42578125" customWidth="1"/>
    <col min="15119" max="15121" width="0" hidden="1" customWidth="1"/>
    <col min="15122" max="15122" width="5.140625" bestFit="1" customWidth="1"/>
    <col min="15123" max="15123" width="0" hidden="1" customWidth="1"/>
    <col min="15124" max="15124" width="4.5703125" customWidth="1"/>
    <col min="15125" max="15125" width="0" hidden="1" customWidth="1"/>
    <col min="15126" max="15126" width="5.140625" customWidth="1"/>
    <col min="15127" max="15138" width="0" hidden="1" customWidth="1"/>
    <col min="15139" max="15139" width="11.85546875" customWidth="1"/>
    <col min="15140" max="15140" width="0" hidden="1" customWidth="1"/>
    <col min="15141" max="15141" width="3" customWidth="1"/>
    <col min="15142" max="15142" width="4.85546875" customWidth="1"/>
    <col min="15143" max="15143" width="0" hidden="1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5.140625" customWidth="1"/>
    <col min="15372" max="15372" width="5.7109375" customWidth="1"/>
    <col min="15373" max="15373" width="5.85546875" customWidth="1"/>
    <col min="15374" max="15374" width="3.42578125" customWidth="1"/>
    <col min="15375" max="15377" width="0" hidden="1" customWidth="1"/>
    <col min="15378" max="15378" width="5.140625" bestFit="1" customWidth="1"/>
    <col min="15379" max="15379" width="0" hidden="1" customWidth="1"/>
    <col min="15380" max="15380" width="4.5703125" customWidth="1"/>
    <col min="15381" max="15381" width="0" hidden="1" customWidth="1"/>
    <col min="15382" max="15382" width="5.140625" customWidth="1"/>
    <col min="15383" max="15394" width="0" hidden="1" customWidth="1"/>
    <col min="15395" max="15395" width="11.85546875" customWidth="1"/>
    <col min="15396" max="15396" width="0" hidden="1" customWidth="1"/>
    <col min="15397" max="15397" width="3" customWidth="1"/>
    <col min="15398" max="15398" width="4.85546875" customWidth="1"/>
    <col min="15399" max="15399" width="0" hidden="1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5.140625" customWidth="1"/>
    <col min="15628" max="15628" width="5.7109375" customWidth="1"/>
    <col min="15629" max="15629" width="5.85546875" customWidth="1"/>
    <col min="15630" max="15630" width="3.42578125" customWidth="1"/>
    <col min="15631" max="15633" width="0" hidden="1" customWidth="1"/>
    <col min="15634" max="15634" width="5.140625" bestFit="1" customWidth="1"/>
    <col min="15635" max="15635" width="0" hidden="1" customWidth="1"/>
    <col min="15636" max="15636" width="4.5703125" customWidth="1"/>
    <col min="15637" max="15637" width="0" hidden="1" customWidth="1"/>
    <col min="15638" max="15638" width="5.140625" customWidth="1"/>
    <col min="15639" max="15650" width="0" hidden="1" customWidth="1"/>
    <col min="15651" max="15651" width="11.85546875" customWidth="1"/>
    <col min="15652" max="15652" width="0" hidden="1" customWidth="1"/>
    <col min="15653" max="15653" width="3" customWidth="1"/>
    <col min="15654" max="15654" width="4.85546875" customWidth="1"/>
    <col min="15655" max="15655" width="0" hidden="1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5.140625" customWidth="1"/>
    <col min="15884" max="15884" width="5.7109375" customWidth="1"/>
    <col min="15885" max="15885" width="5.85546875" customWidth="1"/>
    <col min="15886" max="15886" width="3.42578125" customWidth="1"/>
    <col min="15887" max="15889" width="0" hidden="1" customWidth="1"/>
    <col min="15890" max="15890" width="5.140625" bestFit="1" customWidth="1"/>
    <col min="15891" max="15891" width="0" hidden="1" customWidth="1"/>
    <col min="15892" max="15892" width="4.5703125" customWidth="1"/>
    <col min="15893" max="15893" width="0" hidden="1" customWidth="1"/>
    <col min="15894" max="15894" width="5.140625" customWidth="1"/>
    <col min="15895" max="15906" width="0" hidden="1" customWidth="1"/>
    <col min="15907" max="15907" width="11.85546875" customWidth="1"/>
    <col min="15908" max="15908" width="0" hidden="1" customWidth="1"/>
    <col min="15909" max="15909" width="3" customWidth="1"/>
    <col min="15910" max="15910" width="4.85546875" customWidth="1"/>
    <col min="15911" max="15911" width="0" hidden="1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5.140625" customWidth="1"/>
    <col min="16140" max="16140" width="5.7109375" customWidth="1"/>
    <col min="16141" max="16141" width="5.85546875" customWidth="1"/>
    <col min="16142" max="16142" width="3.42578125" customWidth="1"/>
    <col min="16143" max="16145" width="0" hidden="1" customWidth="1"/>
    <col min="16146" max="16146" width="5.140625" bestFit="1" customWidth="1"/>
    <col min="16147" max="16147" width="0" hidden="1" customWidth="1"/>
    <col min="16148" max="16148" width="4.5703125" customWidth="1"/>
    <col min="16149" max="16149" width="0" hidden="1" customWidth="1"/>
    <col min="16150" max="16150" width="5.140625" customWidth="1"/>
    <col min="16151" max="16162" width="0" hidden="1" customWidth="1"/>
    <col min="16163" max="16163" width="11.85546875" customWidth="1"/>
    <col min="16164" max="16164" width="0" hidden="1" customWidth="1"/>
    <col min="16165" max="16165" width="3" customWidth="1"/>
    <col min="16166" max="16166" width="4.85546875" customWidth="1"/>
    <col min="16167" max="16167" width="0" hidden="1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194" customFormat="1" ht="162" customHeight="1" thickBot="1" x14ac:dyDescent="0.25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193"/>
      <c r="AR1" s="193"/>
    </row>
    <row r="2" spans="1:45" s="194" customFormat="1" ht="13.5" thickTop="1" x14ac:dyDescent="0.2">
      <c r="A2" s="195" t="s">
        <v>1</v>
      </c>
      <c r="B2" s="195"/>
      <c r="C2" s="195"/>
      <c r="D2" s="195"/>
      <c r="E2" s="195"/>
      <c r="F2" s="195"/>
      <c r="J2" s="196"/>
      <c r="K2" s="196"/>
      <c r="L2" s="196"/>
      <c r="M2" s="196"/>
      <c r="N2" s="197"/>
      <c r="O2" s="197"/>
      <c r="P2" s="198"/>
      <c r="Q2" s="199"/>
      <c r="R2" s="200"/>
      <c r="S2" s="199"/>
      <c r="U2" s="199"/>
      <c r="V2" s="200"/>
      <c r="W2" s="199"/>
      <c r="Y2" s="199"/>
      <c r="AA2" s="199"/>
      <c r="AC2" s="199"/>
      <c r="AH2" s="201"/>
      <c r="AI2" s="201"/>
      <c r="AK2" s="202"/>
      <c r="AL2" s="203"/>
      <c r="AM2" s="204"/>
      <c r="AN2" s="205"/>
      <c r="AO2" s="206"/>
      <c r="AP2" s="205" t="s">
        <v>2</v>
      </c>
      <c r="AQ2" s="207"/>
      <c r="AR2" s="208"/>
    </row>
    <row r="3" spans="1:45" s="194" customFormat="1" ht="79.5" customHeight="1" thickBot="1" x14ac:dyDescent="0.3">
      <c r="A3" s="381" t="s">
        <v>231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209"/>
      <c r="AQ3" s="210"/>
      <c r="AR3" s="210"/>
    </row>
    <row r="4" spans="1:45" s="194" customFormat="1" ht="17.25" customHeight="1" thickBot="1" x14ac:dyDescent="0.3">
      <c r="A4" s="382" t="s">
        <v>3</v>
      </c>
      <c r="B4" s="384" t="s">
        <v>4</v>
      </c>
      <c r="C4" s="386" t="s">
        <v>5</v>
      </c>
      <c r="D4" s="384" t="s">
        <v>6</v>
      </c>
      <c r="E4" s="388" t="s">
        <v>7</v>
      </c>
      <c r="F4" s="211"/>
      <c r="G4" s="390" t="s">
        <v>8</v>
      </c>
      <c r="H4" s="392" t="s">
        <v>9</v>
      </c>
      <c r="I4" s="394" t="s">
        <v>10</v>
      </c>
      <c r="J4" s="372" t="s">
        <v>11</v>
      </c>
      <c r="K4" s="374" t="s">
        <v>12</v>
      </c>
      <c r="L4" s="374" t="s">
        <v>13</v>
      </c>
      <c r="M4" s="376" t="s">
        <v>14</v>
      </c>
      <c r="N4" s="376" t="s">
        <v>15</v>
      </c>
      <c r="O4" s="378" t="s">
        <v>16</v>
      </c>
      <c r="P4" s="396" t="s">
        <v>17</v>
      </c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8"/>
      <c r="AP4" s="399" t="s">
        <v>18</v>
      </c>
      <c r="AQ4" s="210"/>
      <c r="AR4" s="210" t="s">
        <v>19</v>
      </c>
      <c r="AS4" s="194" t="s">
        <v>20</v>
      </c>
    </row>
    <row r="5" spans="1:45" ht="103.5" customHeight="1" thickBot="1" x14ac:dyDescent="0.3">
      <c r="A5" s="383"/>
      <c r="B5" s="385"/>
      <c r="C5" s="387"/>
      <c r="D5" s="385"/>
      <c r="E5" s="389"/>
      <c r="F5" s="212" t="s">
        <v>21</v>
      </c>
      <c r="G5" s="391"/>
      <c r="H5" s="393"/>
      <c r="I5" s="395"/>
      <c r="J5" s="373"/>
      <c r="K5" s="375"/>
      <c r="L5" s="375"/>
      <c r="M5" s="377"/>
      <c r="N5" s="377"/>
      <c r="O5" s="379"/>
      <c r="P5" s="213" t="s">
        <v>22</v>
      </c>
      <c r="Q5" s="214" t="s">
        <v>23</v>
      </c>
      <c r="R5" s="215" t="s">
        <v>24</v>
      </c>
      <c r="S5" s="214" t="s">
        <v>23</v>
      </c>
      <c r="T5" s="216" t="s">
        <v>25</v>
      </c>
      <c r="U5" s="214" t="s">
        <v>23</v>
      </c>
      <c r="V5" s="216" t="s">
        <v>146</v>
      </c>
      <c r="W5" s="214" t="s">
        <v>23</v>
      </c>
      <c r="X5" s="216" t="s">
        <v>27</v>
      </c>
      <c r="Y5" s="214" t="s">
        <v>23</v>
      </c>
      <c r="Z5" s="216" t="s">
        <v>28</v>
      </c>
      <c r="AA5" s="214" t="s">
        <v>23</v>
      </c>
      <c r="AB5" s="216" t="s">
        <v>29</v>
      </c>
      <c r="AC5" s="214" t="s">
        <v>23</v>
      </c>
      <c r="AD5" s="216" t="s">
        <v>30</v>
      </c>
      <c r="AE5" s="217" t="s">
        <v>31</v>
      </c>
      <c r="AF5" s="218" t="s">
        <v>32</v>
      </c>
      <c r="AG5" s="218" t="s">
        <v>33</v>
      </c>
      <c r="AH5" s="219" t="s">
        <v>34</v>
      </c>
      <c r="AI5" s="220" t="s">
        <v>17</v>
      </c>
      <c r="AJ5" s="221" t="s">
        <v>35</v>
      </c>
      <c r="AK5" s="222" t="s">
        <v>36</v>
      </c>
      <c r="AL5" s="223" t="s">
        <v>37</v>
      </c>
      <c r="AM5" s="224" t="s">
        <v>38</v>
      </c>
      <c r="AN5" s="217" t="s">
        <v>39</v>
      </c>
      <c r="AO5" s="225" t="s">
        <v>248</v>
      </c>
      <c r="AP5" s="400" t="s">
        <v>18</v>
      </c>
      <c r="AQ5" s="226" t="s">
        <v>41</v>
      </c>
      <c r="AR5" s="227">
        <v>4.1666666666666664E-2</v>
      </c>
      <c r="AS5" s="227">
        <v>4.1666666666666664E-2</v>
      </c>
    </row>
    <row r="6" spans="1:45" s="194" customFormat="1" ht="12.75" x14ac:dyDescent="0.2">
      <c r="A6" s="291">
        <v>1</v>
      </c>
      <c r="B6" s="292"/>
      <c r="C6" s="293"/>
      <c r="D6" s="294"/>
      <c r="E6" s="295" t="s">
        <v>204</v>
      </c>
      <c r="F6" s="233"/>
      <c r="G6" s="296"/>
      <c r="H6" s="295" t="s">
        <v>205</v>
      </c>
      <c r="I6" s="296"/>
      <c r="J6" s="295" t="s">
        <v>206</v>
      </c>
      <c r="K6" s="295">
        <v>2000</v>
      </c>
      <c r="L6" s="295" t="s">
        <v>150</v>
      </c>
      <c r="M6" s="297">
        <v>3</v>
      </c>
      <c r="N6" s="233" t="s">
        <v>19</v>
      </c>
      <c r="O6" s="298"/>
      <c r="P6" s="299"/>
      <c r="Q6" s="300"/>
      <c r="R6" s="301"/>
      <c r="S6" s="300"/>
      <c r="T6" s="302"/>
      <c r="U6" s="300"/>
      <c r="V6" s="302"/>
      <c r="W6" s="300"/>
      <c r="X6" s="302"/>
      <c r="Y6" s="300"/>
      <c r="Z6" s="302"/>
      <c r="AA6" s="300"/>
      <c r="AB6" s="302"/>
      <c r="AC6" s="300"/>
      <c r="AD6" s="302"/>
      <c r="AE6" s="303"/>
      <c r="AF6" s="304">
        <f t="shared" ref="AF6:AF19" si="0">SUM(Q6,S6,U6,W6,Y6,AA6,AC6)</f>
        <v>0</v>
      </c>
      <c r="AG6" s="304"/>
      <c r="AH6" s="305">
        <v>5.9027777777777778E-4</v>
      </c>
      <c r="AI6" s="306">
        <f t="shared" ref="AI6:AI19" si="1">IF(AH6&lt;&gt;"",IF(AH6="сход","сход",IF(OR(AND(N6="м",AH6&gt;$AR$5),AND(N6="ж",AH6&gt;$AS$5)),"прев. КВ",IF(AK6&gt;0,"сн с этапов",AH6))),"не фин.")</f>
        <v>5.9027777777777778E-4</v>
      </c>
      <c r="AJ6" s="307">
        <f t="shared" ref="AJ6:AJ18" si="2">IF(ISNUMBER(AI6),0,IF(AI6="прев. КВ",2,IF(AI6="сн с этапов",1,IF(AI6="не фин.",4,3))))</f>
        <v>0</v>
      </c>
      <c r="AK6" s="308">
        <f t="shared" ref="AK6:AK19" si="3">COUNTIF(R6:AD6,"сн")</f>
        <v>0</v>
      </c>
      <c r="AL6" s="309">
        <v>1</v>
      </c>
      <c r="AM6" s="310">
        <f>IF(ISNA(VLOOKUP(AL6,[4]очки!$A$1:$B$65536,2,0)),0,IF(AJ6&gt;1,0,VLOOKUP(AL6,[4]очки!$A$1:$B$65536,2,0)))</f>
        <v>100</v>
      </c>
      <c r="AN6" s="311">
        <f t="shared" ref="AN6:AN19" si="4">IF(AJ6=0,AI6/SMALL($AI$6:$AI$19,1),"")</f>
        <v>1</v>
      </c>
      <c r="AO6" s="312" t="s">
        <v>150</v>
      </c>
      <c r="AP6" s="312"/>
    </row>
    <row r="7" spans="1:45" s="194" customFormat="1" ht="12.75" x14ac:dyDescent="0.2">
      <c r="A7" s="312">
        <v>2</v>
      </c>
      <c r="B7" s="313"/>
      <c r="C7" s="314"/>
      <c r="D7" s="315"/>
      <c r="E7" s="295" t="s">
        <v>247</v>
      </c>
      <c r="F7" s="233"/>
      <c r="G7" s="296"/>
      <c r="H7" s="295" t="s">
        <v>207</v>
      </c>
      <c r="I7" s="296"/>
      <c r="J7" s="295" t="s">
        <v>208</v>
      </c>
      <c r="K7" s="295">
        <v>2000</v>
      </c>
      <c r="L7" s="295" t="s">
        <v>111</v>
      </c>
      <c r="M7" s="316">
        <v>1</v>
      </c>
      <c r="N7" s="233" t="s">
        <v>19</v>
      </c>
      <c r="O7" s="317"/>
      <c r="P7" s="318"/>
      <c r="Q7" s="319"/>
      <c r="R7" s="320"/>
      <c r="S7" s="319"/>
      <c r="T7" s="295"/>
      <c r="U7" s="319"/>
      <c r="V7" s="295"/>
      <c r="W7" s="319"/>
      <c r="X7" s="295"/>
      <c r="Y7" s="319"/>
      <c r="Z7" s="295"/>
      <c r="AA7" s="319"/>
      <c r="AB7" s="295"/>
      <c r="AC7" s="319"/>
      <c r="AD7" s="295"/>
      <c r="AE7" s="140"/>
      <c r="AF7" s="321">
        <f t="shared" si="0"/>
        <v>0</v>
      </c>
      <c r="AG7" s="321"/>
      <c r="AH7" s="322">
        <v>6.7824074074074065E-4</v>
      </c>
      <c r="AI7" s="323">
        <f t="shared" si="1"/>
        <v>6.7824074074074065E-4</v>
      </c>
      <c r="AJ7" s="324">
        <f t="shared" si="2"/>
        <v>0</v>
      </c>
      <c r="AK7" s="308">
        <f t="shared" si="3"/>
        <v>0</v>
      </c>
      <c r="AL7" s="325">
        <v>2</v>
      </c>
      <c r="AM7" s="326">
        <f>IF(ISNA(VLOOKUP(AL7,[4]очки!$A$1:$B$65536,2,0)),0,IF(AJ7&gt;1,0,VLOOKUP(AL7,[4]очки!$A$1:$B$65536,2,0)))</f>
        <v>96</v>
      </c>
      <c r="AN7" s="327">
        <f t="shared" si="4"/>
        <v>1.1490196078431372</v>
      </c>
      <c r="AO7" s="312" t="s">
        <v>111</v>
      </c>
      <c r="AP7" s="312"/>
      <c r="AQ7" s="226"/>
      <c r="AR7" s="251"/>
    </row>
    <row r="8" spans="1:45" s="194" customFormat="1" ht="12.75" x14ac:dyDescent="0.2">
      <c r="A8" s="312">
        <v>3</v>
      </c>
      <c r="B8" s="313"/>
      <c r="C8" s="314"/>
      <c r="D8" s="315"/>
      <c r="E8" s="295" t="s">
        <v>209</v>
      </c>
      <c r="F8" s="233"/>
      <c r="G8" s="296"/>
      <c r="H8" s="295" t="s">
        <v>64</v>
      </c>
      <c r="I8" s="296"/>
      <c r="J8" s="295" t="s">
        <v>210</v>
      </c>
      <c r="K8" s="295">
        <v>2001</v>
      </c>
      <c r="L8" s="295" t="s">
        <v>150</v>
      </c>
      <c r="M8" s="316">
        <v>3</v>
      </c>
      <c r="N8" s="233" t="s">
        <v>19</v>
      </c>
      <c r="O8" s="317"/>
      <c r="P8" s="318"/>
      <c r="Q8" s="319"/>
      <c r="R8" s="320"/>
      <c r="S8" s="319"/>
      <c r="T8" s="295"/>
      <c r="U8" s="319"/>
      <c r="V8" s="295"/>
      <c r="W8" s="319"/>
      <c r="X8" s="295"/>
      <c r="Y8" s="319"/>
      <c r="Z8" s="295"/>
      <c r="AA8" s="319"/>
      <c r="AB8" s="295"/>
      <c r="AC8" s="319"/>
      <c r="AD8" s="295"/>
      <c r="AE8" s="328"/>
      <c r="AF8" s="321">
        <f t="shared" si="0"/>
        <v>0</v>
      </c>
      <c r="AG8" s="321"/>
      <c r="AH8" s="322">
        <v>7.1874999999999988E-4</v>
      </c>
      <c r="AI8" s="323">
        <f t="shared" si="1"/>
        <v>7.1874999999999988E-4</v>
      </c>
      <c r="AJ8" s="324">
        <f t="shared" si="2"/>
        <v>0</v>
      </c>
      <c r="AK8" s="308">
        <f t="shared" si="3"/>
        <v>0</v>
      </c>
      <c r="AL8" s="325">
        <v>3</v>
      </c>
      <c r="AM8" s="326">
        <f>IF(ISNA(VLOOKUP(AL8,[4]очки!$A$1:$B$65536,2,0)),0,IF(AJ8&gt;1,0,VLOOKUP(AL8,[4]очки!$A$1:$B$65536,2,0)))</f>
        <v>93</v>
      </c>
      <c r="AN8" s="327">
        <f t="shared" si="4"/>
        <v>1.2176470588235293</v>
      </c>
      <c r="AO8" s="312" t="s">
        <v>111</v>
      </c>
      <c r="AP8" s="312"/>
      <c r="AQ8" s="226"/>
      <c r="AR8" s="251"/>
    </row>
    <row r="9" spans="1:45" s="194" customFormat="1" ht="12.75" x14ac:dyDescent="0.2">
      <c r="A9" s="312">
        <v>4</v>
      </c>
      <c r="B9" s="313"/>
      <c r="C9" s="314"/>
      <c r="D9" s="315"/>
      <c r="E9" s="295" t="s">
        <v>204</v>
      </c>
      <c r="F9" s="233"/>
      <c r="G9" s="296"/>
      <c r="H9" s="295" t="s">
        <v>205</v>
      </c>
      <c r="I9" s="296"/>
      <c r="J9" s="295" t="s">
        <v>211</v>
      </c>
      <c r="K9" s="295">
        <v>2001</v>
      </c>
      <c r="L9" s="295" t="s">
        <v>111</v>
      </c>
      <c r="M9" s="316">
        <v>1</v>
      </c>
      <c r="N9" s="233" t="s">
        <v>19</v>
      </c>
      <c r="O9" s="317"/>
      <c r="P9" s="318"/>
      <c r="Q9" s="319"/>
      <c r="R9" s="320"/>
      <c r="S9" s="319"/>
      <c r="T9" s="295"/>
      <c r="U9" s="319"/>
      <c r="V9" s="295"/>
      <c r="W9" s="319"/>
      <c r="X9" s="295"/>
      <c r="Y9" s="319"/>
      <c r="Z9" s="295"/>
      <c r="AA9" s="319"/>
      <c r="AB9" s="295"/>
      <c r="AC9" s="319"/>
      <c r="AD9" s="295"/>
      <c r="AE9" s="329"/>
      <c r="AF9" s="321">
        <f t="shared" si="0"/>
        <v>0</v>
      </c>
      <c r="AG9" s="321"/>
      <c r="AH9" s="322">
        <v>8.1018518518518516E-4</v>
      </c>
      <c r="AI9" s="323">
        <f t="shared" si="1"/>
        <v>8.1018518518518516E-4</v>
      </c>
      <c r="AJ9" s="324">
        <f t="shared" si="2"/>
        <v>0</v>
      </c>
      <c r="AK9" s="308">
        <f t="shared" si="3"/>
        <v>0</v>
      </c>
      <c r="AL9" s="325">
        <v>4</v>
      </c>
      <c r="AM9" s="326">
        <f>IF(ISNA(VLOOKUP(AL9,[4]очки!$A$1:$B$65536,2,0)),0,IF(AJ9&gt;1,0,VLOOKUP(AL9,[4]очки!$A$1:$B$65536,2,0)))</f>
        <v>90</v>
      </c>
      <c r="AN9" s="327">
        <f t="shared" si="4"/>
        <v>1.3725490196078431</v>
      </c>
      <c r="AO9" s="312" t="s">
        <v>111</v>
      </c>
      <c r="AP9" s="312"/>
      <c r="AQ9" s="226"/>
      <c r="AR9" s="251"/>
    </row>
    <row r="10" spans="1:45" s="194" customFormat="1" ht="12.75" x14ac:dyDescent="0.2">
      <c r="A10" s="312">
        <v>5</v>
      </c>
      <c r="B10" s="313"/>
      <c r="C10" s="314"/>
      <c r="D10" s="315"/>
      <c r="E10" s="295" t="s">
        <v>247</v>
      </c>
      <c r="F10" s="233"/>
      <c r="G10" s="296"/>
      <c r="H10" s="295" t="s">
        <v>207</v>
      </c>
      <c r="I10" s="296"/>
      <c r="J10" s="295" t="s">
        <v>212</v>
      </c>
      <c r="K10" s="295">
        <v>2000</v>
      </c>
      <c r="L10" s="295" t="s">
        <v>111</v>
      </c>
      <c r="M10" s="316">
        <v>1</v>
      </c>
      <c r="N10" s="233" t="s">
        <v>19</v>
      </c>
      <c r="O10" s="317"/>
      <c r="P10" s="318"/>
      <c r="Q10" s="319"/>
      <c r="R10" s="320"/>
      <c r="S10" s="319"/>
      <c r="T10" s="295"/>
      <c r="U10" s="319"/>
      <c r="V10" s="295"/>
      <c r="W10" s="319"/>
      <c r="X10" s="295"/>
      <c r="Y10" s="319"/>
      <c r="Z10" s="295"/>
      <c r="AA10" s="319"/>
      <c r="AB10" s="295"/>
      <c r="AC10" s="319"/>
      <c r="AD10" s="295"/>
      <c r="AE10" s="140"/>
      <c r="AF10" s="321">
        <f t="shared" si="0"/>
        <v>0</v>
      </c>
      <c r="AG10" s="321"/>
      <c r="AH10" s="322">
        <v>8.1249999999999996E-4</v>
      </c>
      <c r="AI10" s="323">
        <f t="shared" si="1"/>
        <v>8.1249999999999996E-4</v>
      </c>
      <c r="AJ10" s="324">
        <f t="shared" si="2"/>
        <v>0</v>
      </c>
      <c r="AK10" s="308">
        <f t="shared" si="3"/>
        <v>0</v>
      </c>
      <c r="AL10" s="325">
        <v>5</v>
      </c>
      <c r="AM10" s="326">
        <f>IF(ISNA(VLOOKUP(AL10,[4]очки!$A$1:$B$65536,2,0)),0,IF(AJ10&gt;1,0,VLOOKUP(AL10,[4]очки!$A$1:$B$65536,2,0)))</f>
        <v>87</v>
      </c>
      <c r="AN10" s="327">
        <f t="shared" si="4"/>
        <v>1.3764705882352941</v>
      </c>
      <c r="AO10" s="314"/>
      <c r="AP10" s="312"/>
      <c r="AQ10" s="226"/>
      <c r="AR10" s="251"/>
    </row>
    <row r="11" spans="1:45" s="194" customFormat="1" ht="12.75" x14ac:dyDescent="0.2">
      <c r="A11" s="312">
        <v>6</v>
      </c>
      <c r="B11" s="313"/>
      <c r="C11" s="314"/>
      <c r="D11" s="315"/>
      <c r="E11" s="295" t="s">
        <v>247</v>
      </c>
      <c r="F11" s="233"/>
      <c r="G11" s="296"/>
      <c r="H11" s="295" t="s">
        <v>207</v>
      </c>
      <c r="I11" s="296"/>
      <c r="J11" s="295" t="s">
        <v>213</v>
      </c>
      <c r="K11" s="295">
        <v>2001</v>
      </c>
      <c r="L11" s="295" t="s">
        <v>111</v>
      </c>
      <c r="M11" s="316">
        <v>1</v>
      </c>
      <c r="N11" s="233" t="s">
        <v>19</v>
      </c>
      <c r="O11" s="317"/>
      <c r="P11" s="318"/>
      <c r="Q11" s="319"/>
      <c r="R11" s="320"/>
      <c r="S11" s="319"/>
      <c r="T11" s="295"/>
      <c r="U11" s="319"/>
      <c r="V11" s="295"/>
      <c r="W11" s="319"/>
      <c r="X11" s="295"/>
      <c r="Y11" s="319"/>
      <c r="Z11" s="295"/>
      <c r="AA11" s="319"/>
      <c r="AB11" s="295"/>
      <c r="AC11" s="319"/>
      <c r="AD11" s="295"/>
      <c r="AE11" s="328"/>
      <c r="AF11" s="321">
        <f t="shared" si="0"/>
        <v>0</v>
      </c>
      <c r="AG11" s="321"/>
      <c r="AH11" s="322">
        <v>9.0277777777777784E-4</v>
      </c>
      <c r="AI11" s="323">
        <f t="shared" si="1"/>
        <v>9.0277777777777784E-4</v>
      </c>
      <c r="AJ11" s="324">
        <f t="shared" si="2"/>
        <v>0</v>
      </c>
      <c r="AK11" s="308">
        <f t="shared" si="3"/>
        <v>0</v>
      </c>
      <c r="AL11" s="325">
        <v>6</v>
      </c>
      <c r="AM11" s="326">
        <f>IF(ISNA(VLOOKUP(AL11,[4]очки!$A$1:$B$65536,2,0)),0,IF(AJ11&gt;1,0,VLOOKUP(AL11,[4]очки!$A$1:$B$65536,2,0)))</f>
        <v>84</v>
      </c>
      <c r="AN11" s="327">
        <f t="shared" si="4"/>
        <v>1.5294117647058825</v>
      </c>
      <c r="AO11" s="314"/>
      <c r="AP11" s="312"/>
      <c r="AQ11" s="226"/>
      <c r="AR11" s="251"/>
    </row>
    <row r="12" spans="1:45" s="194" customFormat="1" ht="12.75" x14ac:dyDescent="0.2">
      <c r="A12" s="312">
        <v>7</v>
      </c>
      <c r="B12" s="313"/>
      <c r="C12" s="314"/>
      <c r="D12" s="315"/>
      <c r="E12" s="295" t="s">
        <v>100</v>
      </c>
      <c r="F12" s="233"/>
      <c r="G12" s="296"/>
      <c r="H12" s="295" t="s">
        <v>101</v>
      </c>
      <c r="I12" s="296"/>
      <c r="J12" s="295" t="s">
        <v>214</v>
      </c>
      <c r="K12" s="295">
        <v>2000</v>
      </c>
      <c r="L12" s="295" t="s">
        <v>150</v>
      </c>
      <c r="M12" s="316">
        <v>3</v>
      </c>
      <c r="N12" s="233" t="s">
        <v>19</v>
      </c>
      <c r="O12" s="317"/>
      <c r="P12" s="318"/>
      <c r="Q12" s="319"/>
      <c r="R12" s="320"/>
      <c r="S12" s="319"/>
      <c r="T12" s="295"/>
      <c r="U12" s="319"/>
      <c r="V12" s="295"/>
      <c r="W12" s="319"/>
      <c r="X12" s="295"/>
      <c r="Y12" s="319"/>
      <c r="Z12" s="295"/>
      <c r="AA12" s="319"/>
      <c r="AB12" s="295"/>
      <c r="AC12" s="319"/>
      <c r="AD12" s="295"/>
      <c r="AE12" s="140"/>
      <c r="AF12" s="321">
        <f t="shared" si="0"/>
        <v>0</v>
      </c>
      <c r="AG12" s="321"/>
      <c r="AH12" s="322">
        <v>9.1319444444444434E-4</v>
      </c>
      <c r="AI12" s="323">
        <f t="shared" si="1"/>
        <v>9.1319444444444434E-4</v>
      </c>
      <c r="AJ12" s="324">
        <f t="shared" si="2"/>
        <v>0</v>
      </c>
      <c r="AK12" s="308">
        <f t="shared" si="3"/>
        <v>0</v>
      </c>
      <c r="AL12" s="325">
        <v>7</v>
      </c>
      <c r="AM12" s="326">
        <f>IF(ISNA(VLOOKUP(AL12,[4]очки!$A$1:$B$65536,2,0)),0,IF(AJ12&gt;1,0,VLOOKUP(AL12,[4]очки!$A$1:$B$65536,2,0)))</f>
        <v>81</v>
      </c>
      <c r="AN12" s="327">
        <f t="shared" si="4"/>
        <v>1.5470588235294116</v>
      </c>
      <c r="AO12" s="314"/>
      <c r="AP12" s="312"/>
      <c r="AQ12" s="226"/>
      <c r="AR12" s="251"/>
    </row>
    <row r="13" spans="1:45" s="194" customFormat="1" ht="12.75" x14ac:dyDescent="0.2">
      <c r="A13" s="312">
        <v>8</v>
      </c>
      <c r="B13" s="313"/>
      <c r="C13" s="314"/>
      <c r="D13" s="315"/>
      <c r="E13" s="295" t="s">
        <v>91</v>
      </c>
      <c r="F13" s="233"/>
      <c r="G13" s="296"/>
      <c r="H13" s="295" t="s">
        <v>170</v>
      </c>
      <c r="I13" s="296"/>
      <c r="J13" s="295" t="s">
        <v>215</v>
      </c>
      <c r="K13" s="295">
        <v>2000</v>
      </c>
      <c r="L13" s="295" t="s">
        <v>111</v>
      </c>
      <c r="M13" s="316">
        <v>1</v>
      </c>
      <c r="N13" s="233" t="s">
        <v>19</v>
      </c>
      <c r="O13" s="317"/>
      <c r="P13" s="318"/>
      <c r="Q13" s="319"/>
      <c r="R13" s="320"/>
      <c r="S13" s="319"/>
      <c r="T13" s="295"/>
      <c r="U13" s="319"/>
      <c r="V13" s="295"/>
      <c r="W13" s="319"/>
      <c r="X13" s="295"/>
      <c r="Y13" s="319"/>
      <c r="Z13" s="295"/>
      <c r="AA13" s="319"/>
      <c r="AB13" s="295"/>
      <c r="AC13" s="319"/>
      <c r="AD13" s="295"/>
      <c r="AE13" s="328"/>
      <c r="AF13" s="321">
        <f t="shared" si="0"/>
        <v>0</v>
      </c>
      <c r="AG13" s="321"/>
      <c r="AH13" s="322">
        <v>9.699074074074075E-4</v>
      </c>
      <c r="AI13" s="323">
        <f t="shared" si="1"/>
        <v>9.699074074074075E-4</v>
      </c>
      <c r="AJ13" s="324">
        <f t="shared" si="2"/>
        <v>0</v>
      </c>
      <c r="AK13" s="308">
        <f t="shared" si="3"/>
        <v>0</v>
      </c>
      <c r="AL13" s="325">
        <v>8</v>
      </c>
      <c r="AM13" s="326">
        <f>IF(ISNA(VLOOKUP(AL13,[4]очки!$A$1:$B$65536,2,0)),0,IF(AJ13&gt;1,0,VLOOKUP(AL13,[4]очки!$A$1:$B$65536,2,0)))</f>
        <v>78</v>
      </c>
      <c r="AN13" s="327">
        <f t="shared" si="4"/>
        <v>1.6431372549019609</v>
      </c>
      <c r="AO13" s="314"/>
      <c r="AP13" s="312"/>
      <c r="AQ13" s="226"/>
      <c r="AR13" s="251"/>
    </row>
    <row r="14" spans="1:45" s="194" customFormat="1" ht="12.75" x14ac:dyDescent="0.2">
      <c r="A14" s="312">
        <v>9</v>
      </c>
      <c r="B14" s="313"/>
      <c r="C14" s="314"/>
      <c r="D14" s="315"/>
      <c r="E14" s="295" t="s">
        <v>100</v>
      </c>
      <c r="F14" s="233"/>
      <c r="G14" s="296"/>
      <c r="H14" s="295" t="s">
        <v>101</v>
      </c>
      <c r="I14" s="296"/>
      <c r="J14" s="295" t="s">
        <v>216</v>
      </c>
      <c r="K14" s="295">
        <v>2000</v>
      </c>
      <c r="L14" s="295" t="s">
        <v>150</v>
      </c>
      <c r="M14" s="316">
        <v>3</v>
      </c>
      <c r="N14" s="233" t="s">
        <v>19</v>
      </c>
      <c r="O14" s="317"/>
      <c r="P14" s="318"/>
      <c r="Q14" s="319"/>
      <c r="R14" s="320"/>
      <c r="S14" s="319"/>
      <c r="T14" s="295"/>
      <c r="U14" s="319"/>
      <c r="V14" s="295"/>
      <c r="W14" s="319"/>
      <c r="X14" s="295"/>
      <c r="Y14" s="319"/>
      <c r="Z14" s="295"/>
      <c r="AA14" s="319"/>
      <c r="AB14" s="295"/>
      <c r="AC14" s="319"/>
      <c r="AD14" s="295"/>
      <c r="AE14" s="328"/>
      <c r="AF14" s="321">
        <f t="shared" si="0"/>
        <v>0</v>
      </c>
      <c r="AG14" s="321"/>
      <c r="AH14" s="322">
        <v>1.0185185185185186E-3</v>
      </c>
      <c r="AI14" s="323">
        <f t="shared" si="1"/>
        <v>1.0185185185185186E-3</v>
      </c>
      <c r="AJ14" s="324">
        <f t="shared" si="2"/>
        <v>0</v>
      </c>
      <c r="AK14" s="308">
        <f t="shared" si="3"/>
        <v>0</v>
      </c>
      <c r="AL14" s="325">
        <v>9</v>
      </c>
      <c r="AM14" s="326">
        <f>IF(ISNA(VLOOKUP(AL14,[4]очки!$A$1:$B$65536,2,0)),0,IF(AJ14&gt;1,0,VLOOKUP(AL14,[4]очки!$A$1:$B$65536,2,0)))</f>
        <v>75</v>
      </c>
      <c r="AN14" s="327">
        <f t="shared" si="4"/>
        <v>1.7254901960784315</v>
      </c>
      <c r="AO14" s="314"/>
      <c r="AP14" s="312"/>
      <c r="AQ14" s="226"/>
      <c r="AR14" s="251"/>
    </row>
    <row r="15" spans="1:45" s="194" customFormat="1" ht="12.75" x14ac:dyDescent="0.2">
      <c r="A15" s="312">
        <v>10</v>
      </c>
      <c r="B15" s="313"/>
      <c r="C15" s="314"/>
      <c r="D15" s="315"/>
      <c r="E15" s="295" t="s">
        <v>247</v>
      </c>
      <c r="F15" s="233"/>
      <c r="G15" s="296"/>
      <c r="H15" s="295" t="s">
        <v>207</v>
      </c>
      <c r="I15" s="296"/>
      <c r="J15" s="295" t="s">
        <v>217</v>
      </c>
      <c r="K15" s="295">
        <v>2001</v>
      </c>
      <c r="L15" s="295" t="s">
        <v>47</v>
      </c>
      <c r="M15" s="316">
        <v>0</v>
      </c>
      <c r="N15" s="233" t="s">
        <v>19</v>
      </c>
      <c r="O15" s="317"/>
      <c r="P15" s="318"/>
      <c r="Q15" s="319"/>
      <c r="R15" s="320"/>
      <c r="S15" s="319"/>
      <c r="T15" s="295"/>
      <c r="U15" s="319"/>
      <c r="V15" s="295"/>
      <c r="W15" s="319"/>
      <c r="X15" s="295"/>
      <c r="Y15" s="319"/>
      <c r="Z15" s="295"/>
      <c r="AA15" s="319"/>
      <c r="AB15" s="295"/>
      <c r="AC15" s="319"/>
      <c r="AD15" s="295"/>
      <c r="AE15" s="328"/>
      <c r="AF15" s="321">
        <f t="shared" si="0"/>
        <v>0</v>
      </c>
      <c r="AG15" s="321"/>
      <c r="AH15" s="322">
        <v>1.2962962962962963E-3</v>
      </c>
      <c r="AI15" s="323">
        <f t="shared" si="1"/>
        <v>1.2962962962962963E-3</v>
      </c>
      <c r="AJ15" s="324">
        <f t="shared" si="2"/>
        <v>0</v>
      </c>
      <c r="AK15" s="308">
        <f t="shared" si="3"/>
        <v>0</v>
      </c>
      <c r="AL15" s="325">
        <v>10</v>
      </c>
      <c r="AM15" s="326">
        <f>IF(ISNA(VLOOKUP(AL15,[4]очки!$A$1:$B$65536,2,0)),0,IF(AJ15&gt;1,0,VLOOKUP(AL15,[4]очки!$A$1:$B$65536,2,0)))</f>
        <v>72</v>
      </c>
      <c r="AN15" s="327">
        <f t="shared" si="4"/>
        <v>2.1960784313725488</v>
      </c>
      <c r="AO15" s="314"/>
      <c r="AP15" s="312"/>
      <c r="AQ15" s="226"/>
      <c r="AR15" s="251"/>
    </row>
    <row r="16" spans="1:45" s="194" customFormat="1" ht="12.75" x14ac:dyDescent="0.2">
      <c r="A16" s="312">
        <v>11</v>
      </c>
      <c r="B16" s="313"/>
      <c r="C16" s="314"/>
      <c r="D16" s="315"/>
      <c r="E16" s="295" t="s">
        <v>100</v>
      </c>
      <c r="F16" s="233"/>
      <c r="G16" s="296"/>
      <c r="H16" s="295" t="s">
        <v>101</v>
      </c>
      <c r="I16" s="296"/>
      <c r="J16" s="295" t="s">
        <v>218</v>
      </c>
      <c r="K16" s="295">
        <v>2000</v>
      </c>
      <c r="L16" s="295" t="s">
        <v>47</v>
      </c>
      <c r="M16" s="316">
        <v>0</v>
      </c>
      <c r="N16" s="233" t="s">
        <v>19</v>
      </c>
      <c r="O16" s="317"/>
      <c r="P16" s="318"/>
      <c r="Q16" s="319"/>
      <c r="R16" s="320"/>
      <c r="S16" s="319"/>
      <c r="T16" s="295"/>
      <c r="U16" s="319"/>
      <c r="V16" s="295"/>
      <c r="W16" s="319"/>
      <c r="X16" s="295"/>
      <c r="Y16" s="319"/>
      <c r="Z16" s="295"/>
      <c r="AA16" s="319"/>
      <c r="AB16" s="295"/>
      <c r="AC16" s="319"/>
      <c r="AD16" s="295"/>
      <c r="AE16" s="330"/>
      <c r="AF16" s="321">
        <f t="shared" si="0"/>
        <v>0</v>
      </c>
      <c r="AG16" s="321"/>
      <c r="AH16" s="322" t="s">
        <v>103</v>
      </c>
      <c r="AI16" s="323" t="s">
        <v>103</v>
      </c>
      <c r="AJ16" s="324">
        <f t="shared" si="2"/>
        <v>3</v>
      </c>
      <c r="AK16" s="308">
        <f t="shared" si="3"/>
        <v>0</v>
      </c>
      <c r="AL16" s="325" t="s">
        <v>142</v>
      </c>
      <c r="AM16" s="326">
        <f>IF(ISNA(VLOOKUP(AL16,[4]очки!$A$1:$B$65536,2,0)),0,IF(AJ16&gt;1,0,VLOOKUP(AL16,[4]очки!$A$1:$B$65536,2,0)))</f>
        <v>0</v>
      </c>
      <c r="AN16" s="327" t="str">
        <f t="shared" si="4"/>
        <v/>
      </c>
      <c r="AO16" s="314"/>
      <c r="AP16" s="312"/>
      <c r="AQ16" s="226"/>
      <c r="AR16" s="251"/>
    </row>
    <row r="17" spans="1:44" s="194" customFormat="1" ht="12.75" x14ac:dyDescent="0.2">
      <c r="A17" s="312">
        <v>12</v>
      </c>
      <c r="B17" s="313"/>
      <c r="C17" s="314"/>
      <c r="D17" s="315"/>
      <c r="E17" s="295" t="s">
        <v>247</v>
      </c>
      <c r="F17" s="233"/>
      <c r="G17" s="296"/>
      <c r="H17" s="295" t="s">
        <v>207</v>
      </c>
      <c r="I17" s="296"/>
      <c r="J17" s="295" t="s">
        <v>219</v>
      </c>
      <c r="K17" s="295">
        <v>2001</v>
      </c>
      <c r="L17" s="295" t="s">
        <v>47</v>
      </c>
      <c r="M17" s="316">
        <v>0</v>
      </c>
      <c r="N17" s="233" t="s">
        <v>19</v>
      </c>
      <c r="O17" s="317"/>
      <c r="P17" s="318"/>
      <c r="Q17" s="319"/>
      <c r="R17" s="320"/>
      <c r="S17" s="319"/>
      <c r="T17" s="295"/>
      <c r="U17" s="319"/>
      <c r="V17" s="295"/>
      <c r="W17" s="319"/>
      <c r="X17" s="295"/>
      <c r="Y17" s="319"/>
      <c r="Z17" s="295"/>
      <c r="AA17" s="319"/>
      <c r="AB17" s="295"/>
      <c r="AC17" s="319"/>
      <c r="AD17" s="295"/>
      <c r="AE17" s="328"/>
      <c r="AF17" s="321">
        <f t="shared" si="0"/>
        <v>0</v>
      </c>
      <c r="AG17" s="321"/>
      <c r="AH17" s="322" t="s">
        <v>103</v>
      </c>
      <c r="AI17" s="323" t="s">
        <v>103</v>
      </c>
      <c r="AJ17" s="324">
        <f t="shared" si="2"/>
        <v>3</v>
      </c>
      <c r="AK17" s="308">
        <f t="shared" si="3"/>
        <v>0</v>
      </c>
      <c r="AL17" s="325" t="s">
        <v>142</v>
      </c>
      <c r="AM17" s="326">
        <f>IF(ISNA(VLOOKUP(AL17,[4]очки!$A$1:$B$65536,2,0)),0,IF(AJ17&gt;1,0,VLOOKUP(AL17,[4]очки!$A$1:$B$65536,2,0)))</f>
        <v>0</v>
      </c>
      <c r="AN17" s="327" t="str">
        <f t="shared" si="4"/>
        <v/>
      </c>
      <c r="AO17" s="314"/>
      <c r="AP17" s="312"/>
      <c r="AQ17" s="226"/>
      <c r="AR17" s="251"/>
    </row>
    <row r="18" spans="1:44" s="194" customFormat="1" ht="12.75" x14ac:dyDescent="0.2">
      <c r="A18" s="312">
        <v>13</v>
      </c>
      <c r="B18" s="313"/>
      <c r="C18" s="314"/>
      <c r="D18" s="315"/>
      <c r="E18" s="295" t="s">
        <v>108</v>
      </c>
      <c r="F18" s="233"/>
      <c r="G18" s="296"/>
      <c r="H18" s="295" t="s">
        <v>205</v>
      </c>
      <c r="I18" s="296"/>
      <c r="J18" s="295" t="s">
        <v>232</v>
      </c>
      <c r="K18" s="295">
        <v>2000</v>
      </c>
      <c r="L18" s="295" t="s">
        <v>111</v>
      </c>
      <c r="M18" s="316">
        <v>1</v>
      </c>
      <c r="N18" s="233" t="s">
        <v>19</v>
      </c>
      <c r="O18" s="317"/>
      <c r="P18" s="318"/>
      <c r="Q18" s="319"/>
      <c r="R18" s="320"/>
      <c r="S18" s="319"/>
      <c r="T18" s="295"/>
      <c r="U18" s="319"/>
      <c r="V18" s="295"/>
      <c r="W18" s="319"/>
      <c r="X18" s="295"/>
      <c r="Y18" s="319"/>
      <c r="Z18" s="295"/>
      <c r="AA18" s="319"/>
      <c r="AB18" s="295"/>
      <c r="AC18" s="319"/>
      <c r="AD18" s="295"/>
      <c r="AE18" s="328"/>
      <c r="AF18" s="321">
        <f t="shared" si="0"/>
        <v>0</v>
      </c>
      <c r="AG18" s="321"/>
      <c r="AH18" s="322" t="s">
        <v>103</v>
      </c>
      <c r="AI18" s="323" t="s">
        <v>103</v>
      </c>
      <c r="AJ18" s="324">
        <f t="shared" si="2"/>
        <v>3</v>
      </c>
      <c r="AK18" s="308">
        <f t="shared" si="3"/>
        <v>0</v>
      </c>
      <c r="AL18" s="325" t="s">
        <v>142</v>
      </c>
      <c r="AM18" s="326">
        <f>IF(ISNA(VLOOKUP(AL18,[4]очки!$A$1:$B$65536,2,0)),0,IF(AJ18&gt;1,0,VLOOKUP(AL18,[4]очки!$A$1:$B$65536,2,0)))</f>
        <v>0</v>
      </c>
      <c r="AN18" s="327" t="str">
        <f t="shared" si="4"/>
        <v/>
      </c>
      <c r="AO18" s="314"/>
      <c r="AP18" s="312"/>
      <c r="AQ18" s="226"/>
      <c r="AR18" s="251"/>
    </row>
    <row r="19" spans="1:44" s="194" customFormat="1" ht="12.75" hidden="1" x14ac:dyDescent="0.2">
      <c r="A19" s="235">
        <v>14</v>
      </c>
      <c r="B19" s="236"/>
      <c r="C19" s="237"/>
      <c r="D19" s="238"/>
      <c r="E19" s="253"/>
      <c r="F19" s="253"/>
      <c r="G19" s="230"/>
      <c r="H19" s="254"/>
      <c r="I19" s="255"/>
      <c r="J19" s="229"/>
      <c r="K19" s="239"/>
      <c r="L19" s="239"/>
      <c r="M19" s="239"/>
      <c r="N19" s="256"/>
      <c r="O19" s="240"/>
      <c r="P19" s="241"/>
      <c r="Q19" s="242"/>
      <c r="R19" s="243"/>
      <c r="S19" s="242"/>
      <c r="T19" s="232"/>
      <c r="U19" s="242"/>
      <c r="V19" s="232"/>
      <c r="W19" s="242"/>
      <c r="X19" s="232"/>
      <c r="Y19" s="242"/>
      <c r="Z19" s="232"/>
      <c r="AA19" s="242"/>
      <c r="AB19" s="232"/>
      <c r="AC19" s="242"/>
      <c r="AD19" s="232"/>
      <c r="AE19" s="252"/>
      <c r="AF19" s="244">
        <f t="shared" si="0"/>
        <v>0</v>
      </c>
      <c r="AG19" s="244"/>
      <c r="AH19" s="245"/>
      <c r="AI19" s="246" t="str">
        <f t="shared" si="1"/>
        <v>не фин.</v>
      </c>
      <c r="AJ19" s="247">
        <v>5</v>
      </c>
      <c r="AK19" s="234">
        <f t="shared" si="3"/>
        <v>0</v>
      </c>
      <c r="AL19" s="248">
        <v>14</v>
      </c>
      <c r="AM19" s="249">
        <f>IF(ISNA(VLOOKUP(AL19,[4]очки!$A$1:$B$65536,2,0)),0,IF(AJ19&gt;1,0,VLOOKUP(AL19,[4]очки!$A$1:$B$65536,2,0)))</f>
        <v>0</v>
      </c>
      <c r="AN19" s="250" t="str">
        <f t="shared" si="4"/>
        <v/>
      </c>
      <c r="AO19" s="237"/>
      <c r="AP19" s="235"/>
      <c r="AQ19" s="226"/>
      <c r="AR19" s="251"/>
    </row>
    <row r="20" spans="1:44" s="194" customFormat="1" ht="12.75" outlineLevel="1" x14ac:dyDescent="0.2">
      <c r="G20" s="257"/>
      <c r="H20" s="257"/>
      <c r="I20" s="257"/>
      <c r="K20" s="207"/>
      <c r="L20" s="258" t="s">
        <v>50</v>
      </c>
      <c r="M20" s="259">
        <v>34</v>
      </c>
      <c r="O20" s="259"/>
      <c r="Q20" s="199"/>
      <c r="S20" s="199"/>
      <c r="U20" s="199"/>
      <c r="W20" s="199"/>
      <c r="Y20" s="199"/>
      <c r="AA20" s="199"/>
      <c r="AC20" s="199"/>
      <c r="AH20" s="201"/>
      <c r="AI20" s="260"/>
      <c r="AL20" s="203"/>
      <c r="AM20" s="203"/>
      <c r="AN20" s="202"/>
    </row>
    <row r="21" spans="1:44" s="194" customFormat="1" ht="45" customHeight="1" outlineLevel="1" x14ac:dyDescent="0.2">
      <c r="E21" s="257"/>
      <c r="F21" s="257"/>
      <c r="G21" s="257"/>
      <c r="H21" s="207"/>
      <c r="I21" s="259"/>
      <c r="P21" s="200"/>
      <c r="Q21" s="200"/>
      <c r="S21" s="200"/>
      <c r="T21" s="200"/>
      <c r="U21" s="200"/>
      <c r="W21" s="200"/>
      <c r="X21" s="200"/>
      <c r="Y21" s="200"/>
      <c r="Z21" s="200"/>
      <c r="AA21" s="200"/>
      <c r="AB21" s="200"/>
      <c r="AC21" s="200"/>
      <c r="AD21" s="200"/>
      <c r="AF21" s="200"/>
      <c r="AG21" s="200"/>
      <c r="AH21" s="201"/>
      <c r="AI21" s="260"/>
      <c r="AL21" s="261"/>
      <c r="AM21" s="261"/>
    </row>
    <row r="22" spans="1:44" s="194" customFormat="1" ht="45" hidden="1" customHeight="1" outlineLevel="1" x14ac:dyDescent="0.2">
      <c r="A22" s="371" t="s">
        <v>51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262"/>
      <c r="AH22" s="201"/>
      <c r="AI22" s="260"/>
      <c r="AL22" s="261"/>
      <c r="AM22" s="261"/>
    </row>
    <row r="23" spans="1:44" outlineLevel="1" x14ac:dyDescent="0.25">
      <c r="A23" s="207"/>
      <c r="B23" s="207"/>
      <c r="C23" s="207"/>
      <c r="D23" s="207"/>
      <c r="E23" s="207"/>
      <c r="F23" s="207"/>
      <c r="G23" s="257"/>
      <c r="H23" s="257"/>
      <c r="I23" s="257"/>
      <c r="J23" s="263"/>
      <c r="K23" s="263"/>
      <c r="L23" s="263"/>
      <c r="M23" s="263"/>
      <c r="N23" s="259"/>
      <c r="O23" s="259"/>
      <c r="P23" s="264"/>
      <c r="Q23" s="265"/>
      <c r="R23" s="264"/>
      <c r="S23" s="265"/>
      <c r="T23" s="264"/>
      <c r="U23" s="265"/>
      <c r="V23" s="264"/>
      <c r="W23" s="265"/>
      <c r="X23" s="264"/>
      <c r="Y23" s="265"/>
      <c r="Z23" s="264"/>
      <c r="AA23" s="265"/>
      <c r="AB23" s="264"/>
      <c r="AC23" s="265"/>
      <c r="AD23" s="264"/>
      <c r="AE23" s="264"/>
      <c r="AF23" s="264"/>
      <c r="AG23" s="264"/>
      <c r="AH23" s="266" t="s">
        <v>52</v>
      </c>
      <c r="AI23" s="260"/>
      <c r="AJ23" s="267"/>
      <c r="AK23" s="267"/>
      <c r="AL23" s="268"/>
      <c r="AM23" s="268"/>
      <c r="AN23" s="269"/>
      <c r="AO23" s="270"/>
      <c r="AP23" s="270"/>
      <c r="AQ23" s="194"/>
      <c r="AR23" s="194"/>
    </row>
    <row r="24" spans="1:44" s="271" customFormat="1" outlineLevel="1" x14ac:dyDescent="0.25">
      <c r="A24" s="271" t="s">
        <v>53</v>
      </c>
      <c r="C24" s="272"/>
      <c r="D24" s="272"/>
      <c r="E24" s="272"/>
      <c r="F24" s="272"/>
      <c r="G24" s="273"/>
      <c r="H24" s="273"/>
      <c r="I24" s="273"/>
      <c r="J24" s="273"/>
      <c r="K24" s="273"/>
      <c r="L24" s="273"/>
      <c r="M24" s="273"/>
      <c r="N24" s="274"/>
      <c r="O24" s="274"/>
      <c r="P24" s="275"/>
      <c r="Q24" s="276"/>
      <c r="R24" s="277"/>
      <c r="S24" s="276"/>
      <c r="T24" s="275"/>
      <c r="U24" s="276"/>
      <c r="V24" s="277"/>
      <c r="W24" s="276"/>
      <c r="X24" s="275"/>
      <c r="Y24" s="276"/>
      <c r="Z24" s="275"/>
      <c r="AA24" s="276"/>
      <c r="AB24" s="275"/>
      <c r="AC24" s="276"/>
      <c r="AD24" s="275"/>
      <c r="AE24" s="278"/>
      <c r="AF24" s="275"/>
      <c r="AG24" s="275"/>
      <c r="AH24" s="279"/>
      <c r="AI24" s="260"/>
      <c r="AJ24" s="280"/>
      <c r="AL24" s="281"/>
      <c r="AM24" s="281"/>
      <c r="AO24" s="282"/>
      <c r="AP24" s="282"/>
    </row>
    <row r="25" spans="1:44" s="271" customFormat="1" x14ac:dyDescent="0.25">
      <c r="A25" s="271" t="s">
        <v>54</v>
      </c>
      <c r="J25" s="283"/>
      <c r="K25" s="283"/>
      <c r="L25" s="283"/>
      <c r="M25" s="283"/>
      <c r="N25" s="283"/>
      <c r="O25" s="283"/>
      <c r="P25" s="284"/>
      <c r="Q25" s="285"/>
      <c r="R25" s="200"/>
      <c r="S25" s="285"/>
      <c r="U25" s="285"/>
      <c r="V25" s="200"/>
      <c r="W25" s="285"/>
      <c r="Y25" s="285"/>
      <c r="AA25" s="285"/>
      <c r="AC25" s="285"/>
      <c r="AE25" s="286"/>
      <c r="AH25" s="287"/>
      <c r="AI25" s="260"/>
      <c r="AL25" s="281"/>
      <c r="AM25" s="281"/>
      <c r="AO25" s="282"/>
      <c r="AP25" s="282"/>
      <c r="AQ25" s="282"/>
    </row>
    <row r="26" spans="1:44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6"/>
      <c r="K26" s="196"/>
      <c r="L26" s="196"/>
      <c r="M26" s="196"/>
      <c r="N26" s="197"/>
      <c r="O26" s="197"/>
      <c r="P26" s="198"/>
      <c r="Q26" s="199"/>
      <c r="R26" s="194"/>
      <c r="S26" s="199"/>
      <c r="T26" s="194"/>
      <c r="U26" s="199"/>
      <c r="V26" s="194"/>
      <c r="W26" s="199"/>
      <c r="X26" s="194"/>
      <c r="Y26" s="199"/>
      <c r="Z26" s="194"/>
      <c r="AA26" s="199"/>
      <c r="AB26" s="194"/>
      <c r="AC26" s="199"/>
      <c r="AD26" s="194"/>
      <c r="AE26" s="194"/>
      <c r="AF26" s="194"/>
      <c r="AG26" s="194"/>
      <c r="AH26" s="288" t="str">
        <f>IF(LEFT(A3,9)="Предварит","Время опубликования:","")</f>
        <v>Время опубликования:</v>
      </c>
      <c r="AI26" s="289">
        <f ca="1">IF(LEFT(A3,9)="Предварит",NOW(),"")</f>
        <v>42275.541258912039</v>
      </c>
      <c r="AJ26" s="194"/>
      <c r="AK26" s="194"/>
      <c r="AL26" s="203"/>
      <c r="AM26" s="203"/>
      <c r="AN26" s="202"/>
      <c r="AO26" s="194"/>
      <c r="AP26" s="194"/>
      <c r="AQ26" s="194"/>
      <c r="AR26" s="194"/>
    </row>
    <row r="27" spans="1:44" x14ac:dyDescent="0.25">
      <c r="A27" s="194"/>
      <c r="B27" s="194"/>
      <c r="C27" s="194"/>
      <c r="D27" s="194"/>
      <c r="E27" s="194"/>
      <c r="F27" s="194"/>
      <c r="G27" s="196"/>
      <c r="H27" s="196"/>
      <c r="I27" s="196"/>
      <c r="J27" s="197"/>
      <c r="K27" s="197"/>
      <c r="L27" s="197"/>
      <c r="M27" s="197"/>
      <c r="N27" s="198"/>
      <c r="O27" s="198"/>
      <c r="P27" s="194"/>
      <c r="Q27" s="199"/>
      <c r="R27" s="194"/>
      <c r="S27" s="199"/>
      <c r="T27" s="194"/>
      <c r="U27" s="199"/>
      <c r="V27" s="194"/>
      <c r="W27" s="199"/>
      <c r="X27" s="194"/>
      <c r="Y27" s="199"/>
      <c r="Z27" s="194"/>
      <c r="AA27" s="199"/>
      <c r="AB27" s="194"/>
      <c r="AC27" s="199"/>
      <c r="AD27" s="194"/>
      <c r="AE27" s="194"/>
      <c r="AF27" s="194"/>
      <c r="AG27" s="194"/>
      <c r="AH27" s="201"/>
      <c r="AI27" s="290"/>
      <c r="AJ27" s="194"/>
      <c r="AK27" s="194"/>
      <c r="AL27" s="203"/>
      <c r="AM27" s="203"/>
      <c r="AN27" s="202"/>
      <c r="AO27" s="194"/>
      <c r="AP27" s="194"/>
      <c r="AQ27" s="194"/>
      <c r="AR27" s="194"/>
    </row>
  </sheetData>
  <mergeCells count="19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22:AF22"/>
    <mergeCell ref="J4:J5"/>
    <mergeCell ref="K4:K5"/>
    <mergeCell ref="L4:L5"/>
    <mergeCell ref="M4:M5"/>
    <mergeCell ref="N4:N5"/>
    <mergeCell ref="O4:O5"/>
  </mergeCells>
  <pageMargins left="0.62992125984251968" right="0.43307086614173229" top="0.47244094488188981" bottom="0.31496062992125984" header="0.51181102362204722" footer="0.27559055118110237"/>
  <pageSetup paperSize="9" scale="85" fitToHeight="2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T22"/>
  <sheetViews>
    <sheetView view="pageBreakPreview" zoomScale="75" zoomScaleNormal="70" workbookViewId="0">
      <selection activeCell="AO5" sqref="AO5"/>
    </sheetView>
  </sheetViews>
  <sheetFormatPr defaultRowHeight="15" outlineLevelRow="1" outlineLevelCol="1" x14ac:dyDescent="0.25"/>
  <cols>
    <col min="1" max="1" width="4.28515625" customWidth="1"/>
    <col min="2" max="2" width="0.5703125" hidden="1" customWidth="1" outlineLevel="1"/>
    <col min="3" max="3" width="3.7109375" hidden="1" customWidth="1"/>
    <col min="4" max="4" width="4.42578125" hidden="1" customWidth="1"/>
    <col min="5" max="5" width="29.14062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5" customWidth="1"/>
    <col min="11" max="11" width="7.8554687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bestFit="1" customWidth="1" collapsed="1"/>
    <col min="19" max="19" width="7" hidden="1" customWidth="1" outlineLevel="1"/>
    <col min="20" max="20" width="4.5703125" customWidth="1" collapsed="1"/>
    <col min="21" max="21" width="5.5703125" hidden="1" customWidth="1" outlineLevel="1"/>
    <col min="22" max="22" width="5.140625" customWidth="1" collapsed="1"/>
    <col min="23" max="23" width="7" hidden="1" customWidth="1" outlineLevel="1"/>
    <col min="24" max="24" width="5.140625" hidden="1" customWidth="1"/>
    <col min="25" max="25" width="5.5703125" hidden="1" customWidth="1" outlineLevel="1"/>
    <col min="26" max="26" width="5.140625" hidden="1" customWidth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8.28515625" hidden="1" customWidth="1" outlineLevel="1"/>
    <col min="32" max="33" width="6.5703125" hidden="1" customWidth="1" outlineLevel="1"/>
    <col min="34" max="34" width="11" hidden="1" customWidth="1"/>
    <col min="35" max="35" width="11.85546875" customWidth="1"/>
    <col min="36" max="37" width="3" hidden="1" customWidth="1"/>
    <col min="38" max="38" width="4.85546875" customWidth="1"/>
    <col min="39" max="39" width="4.7109375" hidden="1" customWidth="1" outlineLevel="1"/>
    <col min="40" max="40" width="10.7109375" customWidth="1" outlineLevel="1"/>
    <col min="41" max="41" width="3.140625" customWidth="1" outlineLevel="1"/>
    <col min="42" max="42" width="7.42578125" customWidth="1"/>
    <col min="43" max="45" width="9.140625" hidden="1" customWidth="1" outlineLevel="1"/>
    <col min="46" max="46" width="9.140625" collapsed="1"/>
    <col min="257" max="257" width="4.28515625" customWidth="1"/>
    <col min="258" max="258" width="0.5703125" customWidth="1"/>
    <col min="259" max="260" width="0" hidden="1" customWidth="1"/>
    <col min="261" max="261" width="29.140625" customWidth="1"/>
    <col min="262" max="265" width="0" hidden="1" customWidth="1"/>
    <col min="266" max="266" width="25" customWidth="1"/>
    <col min="267" max="267" width="7.85546875" customWidth="1"/>
    <col min="268" max="268" width="5.7109375" customWidth="1"/>
    <col min="269" max="269" width="5.85546875" customWidth="1"/>
    <col min="270" max="270" width="3.42578125" customWidth="1"/>
    <col min="271" max="273" width="0" hidden="1" customWidth="1"/>
    <col min="274" max="274" width="5.140625" bestFit="1" customWidth="1"/>
    <col min="275" max="275" width="0" hidden="1" customWidth="1"/>
    <col min="276" max="276" width="4.5703125" customWidth="1"/>
    <col min="277" max="277" width="0" hidden="1" customWidth="1"/>
    <col min="278" max="278" width="5.140625" customWidth="1"/>
    <col min="279" max="290" width="0" hidden="1" customWidth="1"/>
    <col min="291" max="291" width="11.85546875" customWidth="1"/>
    <col min="292" max="292" width="0" hidden="1" customWidth="1"/>
    <col min="293" max="293" width="3" customWidth="1"/>
    <col min="294" max="294" width="4.85546875" customWidth="1"/>
    <col min="295" max="295" width="0" hidden="1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4" width="0.5703125" customWidth="1"/>
    <col min="515" max="516" width="0" hidden="1" customWidth="1"/>
    <col min="517" max="517" width="29.140625" customWidth="1"/>
    <col min="518" max="521" width="0" hidden="1" customWidth="1"/>
    <col min="522" max="522" width="25" customWidth="1"/>
    <col min="523" max="523" width="7.85546875" customWidth="1"/>
    <col min="524" max="524" width="5.7109375" customWidth="1"/>
    <col min="525" max="525" width="5.85546875" customWidth="1"/>
    <col min="526" max="526" width="3.42578125" customWidth="1"/>
    <col min="527" max="529" width="0" hidden="1" customWidth="1"/>
    <col min="530" max="530" width="5.140625" bestFit="1" customWidth="1"/>
    <col min="531" max="531" width="0" hidden="1" customWidth="1"/>
    <col min="532" max="532" width="4.5703125" customWidth="1"/>
    <col min="533" max="533" width="0" hidden="1" customWidth="1"/>
    <col min="534" max="534" width="5.140625" customWidth="1"/>
    <col min="535" max="546" width="0" hidden="1" customWidth="1"/>
    <col min="547" max="547" width="11.85546875" customWidth="1"/>
    <col min="548" max="548" width="0" hidden="1" customWidth="1"/>
    <col min="549" max="549" width="3" customWidth="1"/>
    <col min="550" max="550" width="4.85546875" customWidth="1"/>
    <col min="551" max="551" width="0" hidden="1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0" width="0.5703125" customWidth="1"/>
    <col min="771" max="772" width="0" hidden="1" customWidth="1"/>
    <col min="773" max="773" width="29.140625" customWidth="1"/>
    <col min="774" max="777" width="0" hidden="1" customWidth="1"/>
    <col min="778" max="778" width="25" customWidth="1"/>
    <col min="779" max="779" width="7.85546875" customWidth="1"/>
    <col min="780" max="780" width="5.7109375" customWidth="1"/>
    <col min="781" max="781" width="5.85546875" customWidth="1"/>
    <col min="782" max="782" width="3.42578125" customWidth="1"/>
    <col min="783" max="785" width="0" hidden="1" customWidth="1"/>
    <col min="786" max="786" width="5.140625" bestFit="1" customWidth="1"/>
    <col min="787" max="787" width="0" hidden="1" customWidth="1"/>
    <col min="788" max="788" width="4.5703125" customWidth="1"/>
    <col min="789" max="789" width="0" hidden="1" customWidth="1"/>
    <col min="790" max="790" width="5.140625" customWidth="1"/>
    <col min="791" max="802" width="0" hidden="1" customWidth="1"/>
    <col min="803" max="803" width="11.85546875" customWidth="1"/>
    <col min="804" max="804" width="0" hidden="1" customWidth="1"/>
    <col min="805" max="805" width="3" customWidth="1"/>
    <col min="806" max="806" width="4.85546875" customWidth="1"/>
    <col min="807" max="807" width="0" hidden="1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6" width="0.5703125" customWidth="1"/>
    <col min="1027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7.85546875" customWidth="1"/>
    <col min="1036" max="1036" width="5.7109375" customWidth="1"/>
    <col min="1037" max="1037" width="5.85546875" customWidth="1"/>
    <col min="1038" max="1038" width="3.42578125" customWidth="1"/>
    <col min="1039" max="1041" width="0" hidden="1" customWidth="1"/>
    <col min="1042" max="1042" width="5.140625" bestFit="1" customWidth="1"/>
    <col min="1043" max="1043" width="0" hidden="1" customWidth="1"/>
    <col min="1044" max="1044" width="4.5703125" customWidth="1"/>
    <col min="1045" max="1045" width="0" hidden="1" customWidth="1"/>
    <col min="1046" max="1046" width="5.140625" customWidth="1"/>
    <col min="1047" max="1058" width="0" hidden="1" customWidth="1"/>
    <col min="1059" max="1059" width="11.85546875" customWidth="1"/>
    <col min="1060" max="1060" width="0" hidden="1" customWidth="1"/>
    <col min="1061" max="1061" width="3" customWidth="1"/>
    <col min="1062" max="1062" width="4.85546875" customWidth="1"/>
    <col min="1063" max="1063" width="0" hidden="1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2" width="0.5703125" customWidth="1"/>
    <col min="1283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7.85546875" customWidth="1"/>
    <col min="1292" max="1292" width="5.7109375" customWidth="1"/>
    <col min="1293" max="1293" width="5.85546875" customWidth="1"/>
    <col min="1294" max="1294" width="3.42578125" customWidth="1"/>
    <col min="1295" max="1297" width="0" hidden="1" customWidth="1"/>
    <col min="1298" max="1298" width="5.140625" bestFit="1" customWidth="1"/>
    <col min="1299" max="1299" width="0" hidden="1" customWidth="1"/>
    <col min="1300" max="1300" width="4.5703125" customWidth="1"/>
    <col min="1301" max="1301" width="0" hidden="1" customWidth="1"/>
    <col min="1302" max="1302" width="5.140625" customWidth="1"/>
    <col min="1303" max="1314" width="0" hidden="1" customWidth="1"/>
    <col min="1315" max="1315" width="11.85546875" customWidth="1"/>
    <col min="1316" max="1316" width="0" hidden="1" customWidth="1"/>
    <col min="1317" max="1317" width="3" customWidth="1"/>
    <col min="1318" max="1318" width="4.85546875" customWidth="1"/>
    <col min="1319" max="1319" width="0" hidden="1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38" width="0.5703125" customWidth="1"/>
    <col min="1539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7.85546875" customWidth="1"/>
    <col min="1548" max="1548" width="5.7109375" customWidth="1"/>
    <col min="1549" max="1549" width="5.85546875" customWidth="1"/>
    <col min="1550" max="1550" width="3.42578125" customWidth="1"/>
    <col min="1551" max="1553" width="0" hidden="1" customWidth="1"/>
    <col min="1554" max="1554" width="5.140625" bestFit="1" customWidth="1"/>
    <col min="1555" max="1555" width="0" hidden="1" customWidth="1"/>
    <col min="1556" max="1556" width="4.5703125" customWidth="1"/>
    <col min="1557" max="1557" width="0" hidden="1" customWidth="1"/>
    <col min="1558" max="1558" width="5.140625" customWidth="1"/>
    <col min="1559" max="1570" width="0" hidden="1" customWidth="1"/>
    <col min="1571" max="1571" width="11.85546875" customWidth="1"/>
    <col min="1572" max="1572" width="0" hidden="1" customWidth="1"/>
    <col min="1573" max="1573" width="3" customWidth="1"/>
    <col min="1574" max="1574" width="4.85546875" customWidth="1"/>
    <col min="1575" max="1575" width="0" hidden="1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4" width="0.5703125" customWidth="1"/>
    <col min="1795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7.85546875" customWidth="1"/>
    <col min="1804" max="1804" width="5.7109375" customWidth="1"/>
    <col min="1805" max="1805" width="5.85546875" customWidth="1"/>
    <col min="1806" max="1806" width="3.42578125" customWidth="1"/>
    <col min="1807" max="1809" width="0" hidden="1" customWidth="1"/>
    <col min="1810" max="1810" width="5.140625" bestFit="1" customWidth="1"/>
    <col min="1811" max="1811" width="0" hidden="1" customWidth="1"/>
    <col min="1812" max="1812" width="4.5703125" customWidth="1"/>
    <col min="1813" max="1813" width="0" hidden="1" customWidth="1"/>
    <col min="1814" max="1814" width="5.140625" customWidth="1"/>
    <col min="1815" max="1826" width="0" hidden="1" customWidth="1"/>
    <col min="1827" max="1827" width="11.85546875" customWidth="1"/>
    <col min="1828" max="1828" width="0" hidden="1" customWidth="1"/>
    <col min="1829" max="1829" width="3" customWidth="1"/>
    <col min="1830" max="1830" width="4.85546875" customWidth="1"/>
    <col min="1831" max="1831" width="0" hidden="1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0" width="0.5703125" customWidth="1"/>
    <col min="2051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7.85546875" customWidth="1"/>
    <col min="2060" max="2060" width="5.7109375" customWidth="1"/>
    <col min="2061" max="2061" width="5.85546875" customWidth="1"/>
    <col min="2062" max="2062" width="3.42578125" customWidth="1"/>
    <col min="2063" max="2065" width="0" hidden="1" customWidth="1"/>
    <col min="2066" max="2066" width="5.140625" bestFit="1" customWidth="1"/>
    <col min="2067" max="2067" width="0" hidden="1" customWidth="1"/>
    <col min="2068" max="2068" width="4.5703125" customWidth="1"/>
    <col min="2069" max="2069" width="0" hidden="1" customWidth="1"/>
    <col min="2070" max="2070" width="5.140625" customWidth="1"/>
    <col min="2071" max="2082" width="0" hidden="1" customWidth="1"/>
    <col min="2083" max="2083" width="11.85546875" customWidth="1"/>
    <col min="2084" max="2084" width="0" hidden="1" customWidth="1"/>
    <col min="2085" max="2085" width="3" customWidth="1"/>
    <col min="2086" max="2086" width="4.85546875" customWidth="1"/>
    <col min="2087" max="2087" width="0" hidden="1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6" width="0.5703125" customWidth="1"/>
    <col min="2307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7.85546875" customWidth="1"/>
    <col min="2316" max="2316" width="5.7109375" customWidth="1"/>
    <col min="2317" max="2317" width="5.85546875" customWidth="1"/>
    <col min="2318" max="2318" width="3.42578125" customWidth="1"/>
    <col min="2319" max="2321" width="0" hidden="1" customWidth="1"/>
    <col min="2322" max="2322" width="5.140625" bestFit="1" customWidth="1"/>
    <col min="2323" max="2323" width="0" hidden="1" customWidth="1"/>
    <col min="2324" max="2324" width="4.5703125" customWidth="1"/>
    <col min="2325" max="2325" width="0" hidden="1" customWidth="1"/>
    <col min="2326" max="2326" width="5.140625" customWidth="1"/>
    <col min="2327" max="2338" width="0" hidden="1" customWidth="1"/>
    <col min="2339" max="2339" width="11.85546875" customWidth="1"/>
    <col min="2340" max="2340" width="0" hidden="1" customWidth="1"/>
    <col min="2341" max="2341" width="3" customWidth="1"/>
    <col min="2342" max="2342" width="4.85546875" customWidth="1"/>
    <col min="2343" max="2343" width="0" hidden="1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2" width="0.5703125" customWidth="1"/>
    <col min="2563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7.85546875" customWidth="1"/>
    <col min="2572" max="2572" width="5.7109375" customWidth="1"/>
    <col min="2573" max="2573" width="5.85546875" customWidth="1"/>
    <col min="2574" max="2574" width="3.42578125" customWidth="1"/>
    <col min="2575" max="2577" width="0" hidden="1" customWidth="1"/>
    <col min="2578" max="2578" width="5.140625" bestFit="1" customWidth="1"/>
    <col min="2579" max="2579" width="0" hidden="1" customWidth="1"/>
    <col min="2580" max="2580" width="4.5703125" customWidth="1"/>
    <col min="2581" max="2581" width="0" hidden="1" customWidth="1"/>
    <col min="2582" max="2582" width="5.140625" customWidth="1"/>
    <col min="2583" max="2594" width="0" hidden="1" customWidth="1"/>
    <col min="2595" max="2595" width="11.85546875" customWidth="1"/>
    <col min="2596" max="2596" width="0" hidden="1" customWidth="1"/>
    <col min="2597" max="2597" width="3" customWidth="1"/>
    <col min="2598" max="2598" width="4.85546875" customWidth="1"/>
    <col min="2599" max="2599" width="0" hidden="1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18" width="0.5703125" customWidth="1"/>
    <col min="2819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7.85546875" customWidth="1"/>
    <col min="2828" max="2828" width="5.7109375" customWidth="1"/>
    <col min="2829" max="2829" width="5.85546875" customWidth="1"/>
    <col min="2830" max="2830" width="3.42578125" customWidth="1"/>
    <col min="2831" max="2833" width="0" hidden="1" customWidth="1"/>
    <col min="2834" max="2834" width="5.140625" bestFit="1" customWidth="1"/>
    <col min="2835" max="2835" width="0" hidden="1" customWidth="1"/>
    <col min="2836" max="2836" width="4.5703125" customWidth="1"/>
    <col min="2837" max="2837" width="0" hidden="1" customWidth="1"/>
    <col min="2838" max="2838" width="5.140625" customWidth="1"/>
    <col min="2839" max="2850" width="0" hidden="1" customWidth="1"/>
    <col min="2851" max="2851" width="11.85546875" customWidth="1"/>
    <col min="2852" max="2852" width="0" hidden="1" customWidth="1"/>
    <col min="2853" max="2853" width="3" customWidth="1"/>
    <col min="2854" max="2854" width="4.85546875" customWidth="1"/>
    <col min="2855" max="2855" width="0" hidden="1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4" width="0.5703125" customWidth="1"/>
    <col min="3075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7.85546875" customWidth="1"/>
    <col min="3084" max="3084" width="5.7109375" customWidth="1"/>
    <col min="3085" max="3085" width="5.85546875" customWidth="1"/>
    <col min="3086" max="3086" width="3.42578125" customWidth="1"/>
    <col min="3087" max="3089" width="0" hidden="1" customWidth="1"/>
    <col min="3090" max="3090" width="5.140625" bestFit="1" customWidth="1"/>
    <col min="3091" max="3091" width="0" hidden="1" customWidth="1"/>
    <col min="3092" max="3092" width="4.5703125" customWidth="1"/>
    <col min="3093" max="3093" width="0" hidden="1" customWidth="1"/>
    <col min="3094" max="3094" width="5.140625" customWidth="1"/>
    <col min="3095" max="3106" width="0" hidden="1" customWidth="1"/>
    <col min="3107" max="3107" width="11.85546875" customWidth="1"/>
    <col min="3108" max="3108" width="0" hidden="1" customWidth="1"/>
    <col min="3109" max="3109" width="3" customWidth="1"/>
    <col min="3110" max="3110" width="4.85546875" customWidth="1"/>
    <col min="3111" max="3111" width="0" hidden="1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0" width="0.5703125" customWidth="1"/>
    <col min="3331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7.85546875" customWidth="1"/>
    <col min="3340" max="3340" width="5.7109375" customWidth="1"/>
    <col min="3341" max="3341" width="5.85546875" customWidth="1"/>
    <col min="3342" max="3342" width="3.42578125" customWidth="1"/>
    <col min="3343" max="3345" width="0" hidden="1" customWidth="1"/>
    <col min="3346" max="3346" width="5.140625" bestFit="1" customWidth="1"/>
    <col min="3347" max="3347" width="0" hidden="1" customWidth="1"/>
    <col min="3348" max="3348" width="4.5703125" customWidth="1"/>
    <col min="3349" max="3349" width="0" hidden="1" customWidth="1"/>
    <col min="3350" max="3350" width="5.140625" customWidth="1"/>
    <col min="3351" max="3362" width="0" hidden="1" customWidth="1"/>
    <col min="3363" max="3363" width="11.85546875" customWidth="1"/>
    <col min="3364" max="3364" width="0" hidden="1" customWidth="1"/>
    <col min="3365" max="3365" width="3" customWidth="1"/>
    <col min="3366" max="3366" width="4.85546875" customWidth="1"/>
    <col min="3367" max="3367" width="0" hidden="1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6" width="0.5703125" customWidth="1"/>
    <col min="3587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7.85546875" customWidth="1"/>
    <col min="3596" max="3596" width="5.7109375" customWidth="1"/>
    <col min="3597" max="3597" width="5.85546875" customWidth="1"/>
    <col min="3598" max="3598" width="3.42578125" customWidth="1"/>
    <col min="3599" max="3601" width="0" hidden="1" customWidth="1"/>
    <col min="3602" max="3602" width="5.140625" bestFit="1" customWidth="1"/>
    <col min="3603" max="3603" width="0" hidden="1" customWidth="1"/>
    <col min="3604" max="3604" width="4.5703125" customWidth="1"/>
    <col min="3605" max="3605" width="0" hidden="1" customWidth="1"/>
    <col min="3606" max="3606" width="5.140625" customWidth="1"/>
    <col min="3607" max="3618" width="0" hidden="1" customWidth="1"/>
    <col min="3619" max="3619" width="11.85546875" customWidth="1"/>
    <col min="3620" max="3620" width="0" hidden="1" customWidth="1"/>
    <col min="3621" max="3621" width="3" customWidth="1"/>
    <col min="3622" max="3622" width="4.85546875" customWidth="1"/>
    <col min="3623" max="3623" width="0" hidden="1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2" width="0.5703125" customWidth="1"/>
    <col min="3843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7.85546875" customWidth="1"/>
    <col min="3852" max="3852" width="5.7109375" customWidth="1"/>
    <col min="3853" max="3853" width="5.85546875" customWidth="1"/>
    <col min="3854" max="3854" width="3.42578125" customWidth="1"/>
    <col min="3855" max="3857" width="0" hidden="1" customWidth="1"/>
    <col min="3858" max="3858" width="5.140625" bestFit="1" customWidth="1"/>
    <col min="3859" max="3859" width="0" hidden="1" customWidth="1"/>
    <col min="3860" max="3860" width="4.5703125" customWidth="1"/>
    <col min="3861" max="3861" width="0" hidden="1" customWidth="1"/>
    <col min="3862" max="3862" width="5.140625" customWidth="1"/>
    <col min="3863" max="3874" width="0" hidden="1" customWidth="1"/>
    <col min="3875" max="3875" width="11.85546875" customWidth="1"/>
    <col min="3876" max="3876" width="0" hidden="1" customWidth="1"/>
    <col min="3877" max="3877" width="3" customWidth="1"/>
    <col min="3878" max="3878" width="4.85546875" customWidth="1"/>
    <col min="3879" max="3879" width="0" hidden="1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098" width="0.5703125" customWidth="1"/>
    <col min="4099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7.85546875" customWidth="1"/>
    <col min="4108" max="4108" width="5.7109375" customWidth="1"/>
    <col min="4109" max="4109" width="5.85546875" customWidth="1"/>
    <col min="4110" max="4110" width="3.42578125" customWidth="1"/>
    <col min="4111" max="4113" width="0" hidden="1" customWidth="1"/>
    <col min="4114" max="4114" width="5.140625" bestFit="1" customWidth="1"/>
    <col min="4115" max="4115" width="0" hidden="1" customWidth="1"/>
    <col min="4116" max="4116" width="4.5703125" customWidth="1"/>
    <col min="4117" max="4117" width="0" hidden="1" customWidth="1"/>
    <col min="4118" max="4118" width="5.140625" customWidth="1"/>
    <col min="4119" max="4130" width="0" hidden="1" customWidth="1"/>
    <col min="4131" max="4131" width="11.85546875" customWidth="1"/>
    <col min="4132" max="4132" width="0" hidden="1" customWidth="1"/>
    <col min="4133" max="4133" width="3" customWidth="1"/>
    <col min="4134" max="4134" width="4.85546875" customWidth="1"/>
    <col min="4135" max="4135" width="0" hidden="1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4" width="0.5703125" customWidth="1"/>
    <col min="4355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7.85546875" customWidth="1"/>
    <col min="4364" max="4364" width="5.7109375" customWidth="1"/>
    <col min="4365" max="4365" width="5.85546875" customWidth="1"/>
    <col min="4366" max="4366" width="3.42578125" customWidth="1"/>
    <col min="4367" max="4369" width="0" hidden="1" customWidth="1"/>
    <col min="4370" max="4370" width="5.140625" bestFit="1" customWidth="1"/>
    <col min="4371" max="4371" width="0" hidden="1" customWidth="1"/>
    <col min="4372" max="4372" width="4.5703125" customWidth="1"/>
    <col min="4373" max="4373" width="0" hidden="1" customWidth="1"/>
    <col min="4374" max="4374" width="5.140625" customWidth="1"/>
    <col min="4375" max="4386" width="0" hidden="1" customWidth="1"/>
    <col min="4387" max="4387" width="11.85546875" customWidth="1"/>
    <col min="4388" max="4388" width="0" hidden="1" customWidth="1"/>
    <col min="4389" max="4389" width="3" customWidth="1"/>
    <col min="4390" max="4390" width="4.85546875" customWidth="1"/>
    <col min="4391" max="4391" width="0" hidden="1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0" width="0.5703125" customWidth="1"/>
    <col min="4611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7.85546875" customWidth="1"/>
    <col min="4620" max="4620" width="5.7109375" customWidth="1"/>
    <col min="4621" max="4621" width="5.85546875" customWidth="1"/>
    <col min="4622" max="4622" width="3.42578125" customWidth="1"/>
    <col min="4623" max="4625" width="0" hidden="1" customWidth="1"/>
    <col min="4626" max="4626" width="5.140625" bestFit="1" customWidth="1"/>
    <col min="4627" max="4627" width="0" hidden="1" customWidth="1"/>
    <col min="4628" max="4628" width="4.5703125" customWidth="1"/>
    <col min="4629" max="4629" width="0" hidden="1" customWidth="1"/>
    <col min="4630" max="4630" width="5.140625" customWidth="1"/>
    <col min="4631" max="4642" width="0" hidden="1" customWidth="1"/>
    <col min="4643" max="4643" width="11.85546875" customWidth="1"/>
    <col min="4644" max="4644" width="0" hidden="1" customWidth="1"/>
    <col min="4645" max="4645" width="3" customWidth="1"/>
    <col min="4646" max="4646" width="4.85546875" customWidth="1"/>
    <col min="4647" max="4647" width="0" hidden="1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6" width="0.5703125" customWidth="1"/>
    <col min="4867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7.85546875" customWidth="1"/>
    <col min="4876" max="4876" width="5.7109375" customWidth="1"/>
    <col min="4877" max="4877" width="5.85546875" customWidth="1"/>
    <col min="4878" max="4878" width="3.42578125" customWidth="1"/>
    <col min="4879" max="4881" width="0" hidden="1" customWidth="1"/>
    <col min="4882" max="4882" width="5.140625" bestFit="1" customWidth="1"/>
    <col min="4883" max="4883" width="0" hidden="1" customWidth="1"/>
    <col min="4884" max="4884" width="4.5703125" customWidth="1"/>
    <col min="4885" max="4885" width="0" hidden="1" customWidth="1"/>
    <col min="4886" max="4886" width="5.140625" customWidth="1"/>
    <col min="4887" max="4898" width="0" hidden="1" customWidth="1"/>
    <col min="4899" max="4899" width="11.85546875" customWidth="1"/>
    <col min="4900" max="4900" width="0" hidden="1" customWidth="1"/>
    <col min="4901" max="4901" width="3" customWidth="1"/>
    <col min="4902" max="4902" width="4.85546875" customWidth="1"/>
    <col min="4903" max="4903" width="0" hidden="1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2" width="0.5703125" customWidth="1"/>
    <col min="5123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7.85546875" customWidth="1"/>
    <col min="5132" max="5132" width="5.7109375" customWidth="1"/>
    <col min="5133" max="5133" width="5.85546875" customWidth="1"/>
    <col min="5134" max="5134" width="3.42578125" customWidth="1"/>
    <col min="5135" max="5137" width="0" hidden="1" customWidth="1"/>
    <col min="5138" max="5138" width="5.140625" bestFit="1" customWidth="1"/>
    <col min="5139" max="5139" width="0" hidden="1" customWidth="1"/>
    <col min="5140" max="5140" width="4.5703125" customWidth="1"/>
    <col min="5141" max="5141" width="0" hidden="1" customWidth="1"/>
    <col min="5142" max="5142" width="5.140625" customWidth="1"/>
    <col min="5143" max="5154" width="0" hidden="1" customWidth="1"/>
    <col min="5155" max="5155" width="11.85546875" customWidth="1"/>
    <col min="5156" max="5156" width="0" hidden="1" customWidth="1"/>
    <col min="5157" max="5157" width="3" customWidth="1"/>
    <col min="5158" max="5158" width="4.85546875" customWidth="1"/>
    <col min="5159" max="5159" width="0" hidden="1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78" width="0.5703125" customWidth="1"/>
    <col min="5379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7.85546875" customWidth="1"/>
    <col min="5388" max="5388" width="5.7109375" customWidth="1"/>
    <col min="5389" max="5389" width="5.85546875" customWidth="1"/>
    <col min="5390" max="5390" width="3.42578125" customWidth="1"/>
    <col min="5391" max="5393" width="0" hidden="1" customWidth="1"/>
    <col min="5394" max="5394" width="5.140625" bestFit="1" customWidth="1"/>
    <col min="5395" max="5395" width="0" hidden="1" customWidth="1"/>
    <col min="5396" max="5396" width="4.5703125" customWidth="1"/>
    <col min="5397" max="5397" width="0" hidden="1" customWidth="1"/>
    <col min="5398" max="5398" width="5.140625" customWidth="1"/>
    <col min="5399" max="5410" width="0" hidden="1" customWidth="1"/>
    <col min="5411" max="5411" width="11.85546875" customWidth="1"/>
    <col min="5412" max="5412" width="0" hidden="1" customWidth="1"/>
    <col min="5413" max="5413" width="3" customWidth="1"/>
    <col min="5414" max="5414" width="4.85546875" customWidth="1"/>
    <col min="5415" max="5415" width="0" hidden="1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4" width="0.5703125" customWidth="1"/>
    <col min="5635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7.85546875" customWidth="1"/>
    <col min="5644" max="5644" width="5.7109375" customWidth="1"/>
    <col min="5645" max="5645" width="5.85546875" customWidth="1"/>
    <col min="5646" max="5646" width="3.42578125" customWidth="1"/>
    <col min="5647" max="5649" width="0" hidden="1" customWidth="1"/>
    <col min="5650" max="5650" width="5.140625" bestFit="1" customWidth="1"/>
    <col min="5651" max="5651" width="0" hidden="1" customWidth="1"/>
    <col min="5652" max="5652" width="4.5703125" customWidth="1"/>
    <col min="5653" max="5653" width="0" hidden="1" customWidth="1"/>
    <col min="5654" max="5654" width="5.140625" customWidth="1"/>
    <col min="5655" max="5666" width="0" hidden="1" customWidth="1"/>
    <col min="5667" max="5667" width="11.85546875" customWidth="1"/>
    <col min="5668" max="5668" width="0" hidden="1" customWidth="1"/>
    <col min="5669" max="5669" width="3" customWidth="1"/>
    <col min="5670" max="5670" width="4.85546875" customWidth="1"/>
    <col min="5671" max="5671" width="0" hidden="1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0" width="0.5703125" customWidth="1"/>
    <col min="5891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7.85546875" customWidth="1"/>
    <col min="5900" max="5900" width="5.7109375" customWidth="1"/>
    <col min="5901" max="5901" width="5.85546875" customWidth="1"/>
    <col min="5902" max="5902" width="3.42578125" customWidth="1"/>
    <col min="5903" max="5905" width="0" hidden="1" customWidth="1"/>
    <col min="5906" max="5906" width="5.140625" bestFit="1" customWidth="1"/>
    <col min="5907" max="5907" width="0" hidden="1" customWidth="1"/>
    <col min="5908" max="5908" width="4.5703125" customWidth="1"/>
    <col min="5909" max="5909" width="0" hidden="1" customWidth="1"/>
    <col min="5910" max="5910" width="5.140625" customWidth="1"/>
    <col min="5911" max="5922" width="0" hidden="1" customWidth="1"/>
    <col min="5923" max="5923" width="11.85546875" customWidth="1"/>
    <col min="5924" max="5924" width="0" hidden="1" customWidth="1"/>
    <col min="5925" max="5925" width="3" customWidth="1"/>
    <col min="5926" max="5926" width="4.85546875" customWidth="1"/>
    <col min="5927" max="5927" width="0" hidden="1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6" width="0.5703125" customWidth="1"/>
    <col min="6147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7.85546875" customWidth="1"/>
    <col min="6156" max="6156" width="5.7109375" customWidth="1"/>
    <col min="6157" max="6157" width="5.85546875" customWidth="1"/>
    <col min="6158" max="6158" width="3.42578125" customWidth="1"/>
    <col min="6159" max="6161" width="0" hidden="1" customWidth="1"/>
    <col min="6162" max="6162" width="5.140625" bestFit="1" customWidth="1"/>
    <col min="6163" max="6163" width="0" hidden="1" customWidth="1"/>
    <col min="6164" max="6164" width="4.5703125" customWidth="1"/>
    <col min="6165" max="6165" width="0" hidden="1" customWidth="1"/>
    <col min="6166" max="6166" width="5.140625" customWidth="1"/>
    <col min="6167" max="6178" width="0" hidden="1" customWidth="1"/>
    <col min="6179" max="6179" width="11.85546875" customWidth="1"/>
    <col min="6180" max="6180" width="0" hidden="1" customWidth="1"/>
    <col min="6181" max="6181" width="3" customWidth="1"/>
    <col min="6182" max="6182" width="4.85546875" customWidth="1"/>
    <col min="6183" max="6183" width="0" hidden="1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2" width="0.5703125" customWidth="1"/>
    <col min="6403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7.85546875" customWidth="1"/>
    <col min="6412" max="6412" width="5.7109375" customWidth="1"/>
    <col min="6413" max="6413" width="5.85546875" customWidth="1"/>
    <col min="6414" max="6414" width="3.42578125" customWidth="1"/>
    <col min="6415" max="6417" width="0" hidden="1" customWidth="1"/>
    <col min="6418" max="6418" width="5.140625" bestFit="1" customWidth="1"/>
    <col min="6419" max="6419" width="0" hidden="1" customWidth="1"/>
    <col min="6420" max="6420" width="4.5703125" customWidth="1"/>
    <col min="6421" max="6421" width="0" hidden="1" customWidth="1"/>
    <col min="6422" max="6422" width="5.140625" customWidth="1"/>
    <col min="6423" max="6434" width="0" hidden="1" customWidth="1"/>
    <col min="6435" max="6435" width="11.85546875" customWidth="1"/>
    <col min="6436" max="6436" width="0" hidden="1" customWidth="1"/>
    <col min="6437" max="6437" width="3" customWidth="1"/>
    <col min="6438" max="6438" width="4.85546875" customWidth="1"/>
    <col min="6439" max="6439" width="0" hidden="1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58" width="0.5703125" customWidth="1"/>
    <col min="6659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7.85546875" customWidth="1"/>
    <col min="6668" max="6668" width="5.7109375" customWidth="1"/>
    <col min="6669" max="6669" width="5.85546875" customWidth="1"/>
    <col min="6670" max="6670" width="3.42578125" customWidth="1"/>
    <col min="6671" max="6673" width="0" hidden="1" customWidth="1"/>
    <col min="6674" max="6674" width="5.140625" bestFit="1" customWidth="1"/>
    <col min="6675" max="6675" width="0" hidden="1" customWidth="1"/>
    <col min="6676" max="6676" width="4.5703125" customWidth="1"/>
    <col min="6677" max="6677" width="0" hidden="1" customWidth="1"/>
    <col min="6678" max="6678" width="5.140625" customWidth="1"/>
    <col min="6679" max="6690" width="0" hidden="1" customWidth="1"/>
    <col min="6691" max="6691" width="11.85546875" customWidth="1"/>
    <col min="6692" max="6692" width="0" hidden="1" customWidth="1"/>
    <col min="6693" max="6693" width="3" customWidth="1"/>
    <col min="6694" max="6694" width="4.85546875" customWidth="1"/>
    <col min="6695" max="6695" width="0" hidden="1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4" width="0.5703125" customWidth="1"/>
    <col min="6915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7.85546875" customWidth="1"/>
    <col min="6924" max="6924" width="5.7109375" customWidth="1"/>
    <col min="6925" max="6925" width="5.85546875" customWidth="1"/>
    <col min="6926" max="6926" width="3.42578125" customWidth="1"/>
    <col min="6927" max="6929" width="0" hidden="1" customWidth="1"/>
    <col min="6930" max="6930" width="5.140625" bestFit="1" customWidth="1"/>
    <col min="6931" max="6931" width="0" hidden="1" customWidth="1"/>
    <col min="6932" max="6932" width="4.5703125" customWidth="1"/>
    <col min="6933" max="6933" width="0" hidden="1" customWidth="1"/>
    <col min="6934" max="6934" width="5.140625" customWidth="1"/>
    <col min="6935" max="6946" width="0" hidden="1" customWidth="1"/>
    <col min="6947" max="6947" width="11.85546875" customWidth="1"/>
    <col min="6948" max="6948" width="0" hidden="1" customWidth="1"/>
    <col min="6949" max="6949" width="3" customWidth="1"/>
    <col min="6950" max="6950" width="4.85546875" customWidth="1"/>
    <col min="6951" max="6951" width="0" hidden="1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0" width="0.5703125" customWidth="1"/>
    <col min="7171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7.85546875" customWidth="1"/>
    <col min="7180" max="7180" width="5.7109375" customWidth="1"/>
    <col min="7181" max="7181" width="5.85546875" customWidth="1"/>
    <col min="7182" max="7182" width="3.42578125" customWidth="1"/>
    <col min="7183" max="7185" width="0" hidden="1" customWidth="1"/>
    <col min="7186" max="7186" width="5.140625" bestFit="1" customWidth="1"/>
    <col min="7187" max="7187" width="0" hidden="1" customWidth="1"/>
    <col min="7188" max="7188" width="4.5703125" customWidth="1"/>
    <col min="7189" max="7189" width="0" hidden="1" customWidth="1"/>
    <col min="7190" max="7190" width="5.140625" customWidth="1"/>
    <col min="7191" max="7202" width="0" hidden="1" customWidth="1"/>
    <col min="7203" max="7203" width="11.85546875" customWidth="1"/>
    <col min="7204" max="7204" width="0" hidden="1" customWidth="1"/>
    <col min="7205" max="7205" width="3" customWidth="1"/>
    <col min="7206" max="7206" width="4.85546875" customWidth="1"/>
    <col min="7207" max="7207" width="0" hidden="1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6" width="0.5703125" customWidth="1"/>
    <col min="7427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7.85546875" customWidth="1"/>
    <col min="7436" max="7436" width="5.7109375" customWidth="1"/>
    <col min="7437" max="7437" width="5.85546875" customWidth="1"/>
    <col min="7438" max="7438" width="3.42578125" customWidth="1"/>
    <col min="7439" max="7441" width="0" hidden="1" customWidth="1"/>
    <col min="7442" max="7442" width="5.140625" bestFit="1" customWidth="1"/>
    <col min="7443" max="7443" width="0" hidden="1" customWidth="1"/>
    <col min="7444" max="7444" width="4.5703125" customWidth="1"/>
    <col min="7445" max="7445" width="0" hidden="1" customWidth="1"/>
    <col min="7446" max="7446" width="5.140625" customWidth="1"/>
    <col min="7447" max="7458" width="0" hidden="1" customWidth="1"/>
    <col min="7459" max="7459" width="11.85546875" customWidth="1"/>
    <col min="7460" max="7460" width="0" hidden="1" customWidth="1"/>
    <col min="7461" max="7461" width="3" customWidth="1"/>
    <col min="7462" max="7462" width="4.85546875" customWidth="1"/>
    <col min="7463" max="7463" width="0" hidden="1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2" width="0.5703125" customWidth="1"/>
    <col min="7683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7.85546875" customWidth="1"/>
    <col min="7692" max="7692" width="5.7109375" customWidth="1"/>
    <col min="7693" max="7693" width="5.85546875" customWidth="1"/>
    <col min="7694" max="7694" width="3.42578125" customWidth="1"/>
    <col min="7695" max="7697" width="0" hidden="1" customWidth="1"/>
    <col min="7698" max="7698" width="5.140625" bestFit="1" customWidth="1"/>
    <col min="7699" max="7699" width="0" hidden="1" customWidth="1"/>
    <col min="7700" max="7700" width="4.5703125" customWidth="1"/>
    <col min="7701" max="7701" width="0" hidden="1" customWidth="1"/>
    <col min="7702" max="7702" width="5.140625" customWidth="1"/>
    <col min="7703" max="7714" width="0" hidden="1" customWidth="1"/>
    <col min="7715" max="7715" width="11.85546875" customWidth="1"/>
    <col min="7716" max="7716" width="0" hidden="1" customWidth="1"/>
    <col min="7717" max="7717" width="3" customWidth="1"/>
    <col min="7718" max="7718" width="4.85546875" customWidth="1"/>
    <col min="7719" max="7719" width="0" hidden="1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38" width="0.5703125" customWidth="1"/>
    <col min="7939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7.85546875" customWidth="1"/>
    <col min="7948" max="7948" width="5.7109375" customWidth="1"/>
    <col min="7949" max="7949" width="5.85546875" customWidth="1"/>
    <col min="7950" max="7950" width="3.42578125" customWidth="1"/>
    <col min="7951" max="7953" width="0" hidden="1" customWidth="1"/>
    <col min="7954" max="7954" width="5.140625" bestFit="1" customWidth="1"/>
    <col min="7955" max="7955" width="0" hidden="1" customWidth="1"/>
    <col min="7956" max="7956" width="4.5703125" customWidth="1"/>
    <col min="7957" max="7957" width="0" hidden="1" customWidth="1"/>
    <col min="7958" max="7958" width="5.140625" customWidth="1"/>
    <col min="7959" max="7970" width="0" hidden="1" customWidth="1"/>
    <col min="7971" max="7971" width="11.85546875" customWidth="1"/>
    <col min="7972" max="7972" width="0" hidden="1" customWidth="1"/>
    <col min="7973" max="7973" width="3" customWidth="1"/>
    <col min="7974" max="7974" width="4.85546875" customWidth="1"/>
    <col min="7975" max="7975" width="0" hidden="1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4" width="0.5703125" customWidth="1"/>
    <col min="8195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7.85546875" customWidth="1"/>
    <col min="8204" max="8204" width="5.7109375" customWidth="1"/>
    <col min="8205" max="8205" width="5.85546875" customWidth="1"/>
    <col min="8206" max="8206" width="3.42578125" customWidth="1"/>
    <col min="8207" max="8209" width="0" hidden="1" customWidth="1"/>
    <col min="8210" max="8210" width="5.140625" bestFit="1" customWidth="1"/>
    <col min="8211" max="8211" width="0" hidden="1" customWidth="1"/>
    <col min="8212" max="8212" width="4.5703125" customWidth="1"/>
    <col min="8213" max="8213" width="0" hidden="1" customWidth="1"/>
    <col min="8214" max="8214" width="5.140625" customWidth="1"/>
    <col min="8215" max="8226" width="0" hidden="1" customWidth="1"/>
    <col min="8227" max="8227" width="11.85546875" customWidth="1"/>
    <col min="8228" max="8228" width="0" hidden="1" customWidth="1"/>
    <col min="8229" max="8229" width="3" customWidth="1"/>
    <col min="8230" max="8230" width="4.85546875" customWidth="1"/>
    <col min="8231" max="8231" width="0" hidden="1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0" width="0.5703125" customWidth="1"/>
    <col min="8451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7.85546875" customWidth="1"/>
    <col min="8460" max="8460" width="5.7109375" customWidth="1"/>
    <col min="8461" max="8461" width="5.85546875" customWidth="1"/>
    <col min="8462" max="8462" width="3.42578125" customWidth="1"/>
    <col min="8463" max="8465" width="0" hidden="1" customWidth="1"/>
    <col min="8466" max="8466" width="5.140625" bestFit="1" customWidth="1"/>
    <col min="8467" max="8467" width="0" hidden="1" customWidth="1"/>
    <col min="8468" max="8468" width="4.5703125" customWidth="1"/>
    <col min="8469" max="8469" width="0" hidden="1" customWidth="1"/>
    <col min="8470" max="8470" width="5.140625" customWidth="1"/>
    <col min="8471" max="8482" width="0" hidden="1" customWidth="1"/>
    <col min="8483" max="8483" width="11.85546875" customWidth="1"/>
    <col min="8484" max="8484" width="0" hidden="1" customWidth="1"/>
    <col min="8485" max="8485" width="3" customWidth="1"/>
    <col min="8486" max="8486" width="4.85546875" customWidth="1"/>
    <col min="8487" max="8487" width="0" hidden="1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6" width="0.5703125" customWidth="1"/>
    <col min="8707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7.85546875" customWidth="1"/>
    <col min="8716" max="8716" width="5.7109375" customWidth="1"/>
    <col min="8717" max="8717" width="5.85546875" customWidth="1"/>
    <col min="8718" max="8718" width="3.42578125" customWidth="1"/>
    <col min="8719" max="8721" width="0" hidden="1" customWidth="1"/>
    <col min="8722" max="8722" width="5.140625" bestFit="1" customWidth="1"/>
    <col min="8723" max="8723" width="0" hidden="1" customWidth="1"/>
    <col min="8724" max="8724" width="4.5703125" customWidth="1"/>
    <col min="8725" max="8725" width="0" hidden="1" customWidth="1"/>
    <col min="8726" max="8726" width="5.140625" customWidth="1"/>
    <col min="8727" max="8738" width="0" hidden="1" customWidth="1"/>
    <col min="8739" max="8739" width="11.85546875" customWidth="1"/>
    <col min="8740" max="8740" width="0" hidden="1" customWidth="1"/>
    <col min="8741" max="8741" width="3" customWidth="1"/>
    <col min="8742" max="8742" width="4.85546875" customWidth="1"/>
    <col min="8743" max="8743" width="0" hidden="1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2" width="0.5703125" customWidth="1"/>
    <col min="8963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7.85546875" customWidth="1"/>
    <col min="8972" max="8972" width="5.7109375" customWidth="1"/>
    <col min="8973" max="8973" width="5.85546875" customWidth="1"/>
    <col min="8974" max="8974" width="3.42578125" customWidth="1"/>
    <col min="8975" max="8977" width="0" hidden="1" customWidth="1"/>
    <col min="8978" max="8978" width="5.140625" bestFit="1" customWidth="1"/>
    <col min="8979" max="8979" width="0" hidden="1" customWidth="1"/>
    <col min="8980" max="8980" width="4.5703125" customWidth="1"/>
    <col min="8981" max="8981" width="0" hidden="1" customWidth="1"/>
    <col min="8982" max="8982" width="5.140625" customWidth="1"/>
    <col min="8983" max="8994" width="0" hidden="1" customWidth="1"/>
    <col min="8995" max="8995" width="11.85546875" customWidth="1"/>
    <col min="8996" max="8996" width="0" hidden="1" customWidth="1"/>
    <col min="8997" max="8997" width="3" customWidth="1"/>
    <col min="8998" max="8998" width="4.85546875" customWidth="1"/>
    <col min="8999" max="8999" width="0" hidden="1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18" width="0.5703125" customWidth="1"/>
    <col min="9219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7.85546875" customWidth="1"/>
    <col min="9228" max="9228" width="5.7109375" customWidth="1"/>
    <col min="9229" max="9229" width="5.85546875" customWidth="1"/>
    <col min="9230" max="9230" width="3.42578125" customWidth="1"/>
    <col min="9231" max="9233" width="0" hidden="1" customWidth="1"/>
    <col min="9234" max="9234" width="5.140625" bestFit="1" customWidth="1"/>
    <col min="9235" max="9235" width="0" hidden="1" customWidth="1"/>
    <col min="9236" max="9236" width="4.5703125" customWidth="1"/>
    <col min="9237" max="9237" width="0" hidden="1" customWidth="1"/>
    <col min="9238" max="9238" width="5.140625" customWidth="1"/>
    <col min="9239" max="9250" width="0" hidden="1" customWidth="1"/>
    <col min="9251" max="9251" width="11.85546875" customWidth="1"/>
    <col min="9252" max="9252" width="0" hidden="1" customWidth="1"/>
    <col min="9253" max="9253" width="3" customWidth="1"/>
    <col min="9254" max="9254" width="4.85546875" customWidth="1"/>
    <col min="9255" max="9255" width="0" hidden="1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4" width="0.5703125" customWidth="1"/>
    <col min="9475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7.85546875" customWidth="1"/>
    <col min="9484" max="9484" width="5.7109375" customWidth="1"/>
    <col min="9485" max="9485" width="5.85546875" customWidth="1"/>
    <col min="9486" max="9486" width="3.42578125" customWidth="1"/>
    <col min="9487" max="9489" width="0" hidden="1" customWidth="1"/>
    <col min="9490" max="9490" width="5.140625" bestFit="1" customWidth="1"/>
    <col min="9491" max="9491" width="0" hidden="1" customWidth="1"/>
    <col min="9492" max="9492" width="4.5703125" customWidth="1"/>
    <col min="9493" max="9493" width="0" hidden="1" customWidth="1"/>
    <col min="9494" max="9494" width="5.140625" customWidth="1"/>
    <col min="9495" max="9506" width="0" hidden="1" customWidth="1"/>
    <col min="9507" max="9507" width="11.85546875" customWidth="1"/>
    <col min="9508" max="9508" width="0" hidden="1" customWidth="1"/>
    <col min="9509" max="9509" width="3" customWidth="1"/>
    <col min="9510" max="9510" width="4.85546875" customWidth="1"/>
    <col min="9511" max="9511" width="0" hidden="1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0" width="0.5703125" customWidth="1"/>
    <col min="9731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7.85546875" customWidth="1"/>
    <col min="9740" max="9740" width="5.7109375" customWidth="1"/>
    <col min="9741" max="9741" width="5.85546875" customWidth="1"/>
    <col min="9742" max="9742" width="3.42578125" customWidth="1"/>
    <col min="9743" max="9745" width="0" hidden="1" customWidth="1"/>
    <col min="9746" max="9746" width="5.140625" bestFit="1" customWidth="1"/>
    <col min="9747" max="9747" width="0" hidden="1" customWidth="1"/>
    <col min="9748" max="9748" width="4.5703125" customWidth="1"/>
    <col min="9749" max="9749" width="0" hidden="1" customWidth="1"/>
    <col min="9750" max="9750" width="5.140625" customWidth="1"/>
    <col min="9751" max="9762" width="0" hidden="1" customWidth="1"/>
    <col min="9763" max="9763" width="11.85546875" customWidth="1"/>
    <col min="9764" max="9764" width="0" hidden="1" customWidth="1"/>
    <col min="9765" max="9765" width="3" customWidth="1"/>
    <col min="9766" max="9766" width="4.85546875" customWidth="1"/>
    <col min="9767" max="9767" width="0" hidden="1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6" width="0.5703125" customWidth="1"/>
    <col min="9987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7.85546875" customWidth="1"/>
    <col min="9996" max="9996" width="5.7109375" customWidth="1"/>
    <col min="9997" max="9997" width="5.85546875" customWidth="1"/>
    <col min="9998" max="9998" width="3.42578125" customWidth="1"/>
    <col min="9999" max="10001" width="0" hidden="1" customWidth="1"/>
    <col min="10002" max="10002" width="5.140625" bestFit="1" customWidth="1"/>
    <col min="10003" max="10003" width="0" hidden="1" customWidth="1"/>
    <col min="10004" max="10004" width="4.5703125" customWidth="1"/>
    <col min="10005" max="10005" width="0" hidden="1" customWidth="1"/>
    <col min="10006" max="10006" width="5.140625" customWidth="1"/>
    <col min="10007" max="10018" width="0" hidden="1" customWidth="1"/>
    <col min="10019" max="10019" width="11.85546875" customWidth="1"/>
    <col min="10020" max="10020" width="0" hidden="1" customWidth="1"/>
    <col min="10021" max="10021" width="3" customWidth="1"/>
    <col min="10022" max="10022" width="4.85546875" customWidth="1"/>
    <col min="10023" max="10023" width="0" hidden="1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2" width="0.5703125" customWidth="1"/>
    <col min="10243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7.85546875" customWidth="1"/>
    <col min="10252" max="10252" width="5.7109375" customWidth="1"/>
    <col min="10253" max="10253" width="5.85546875" customWidth="1"/>
    <col min="10254" max="10254" width="3.42578125" customWidth="1"/>
    <col min="10255" max="10257" width="0" hidden="1" customWidth="1"/>
    <col min="10258" max="10258" width="5.140625" bestFit="1" customWidth="1"/>
    <col min="10259" max="10259" width="0" hidden="1" customWidth="1"/>
    <col min="10260" max="10260" width="4.5703125" customWidth="1"/>
    <col min="10261" max="10261" width="0" hidden="1" customWidth="1"/>
    <col min="10262" max="10262" width="5.140625" customWidth="1"/>
    <col min="10263" max="10274" width="0" hidden="1" customWidth="1"/>
    <col min="10275" max="10275" width="11.85546875" customWidth="1"/>
    <col min="10276" max="10276" width="0" hidden="1" customWidth="1"/>
    <col min="10277" max="10277" width="3" customWidth="1"/>
    <col min="10278" max="10278" width="4.85546875" customWidth="1"/>
    <col min="10279" max="10279" width="0" hidden="1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498" width="0.5703125" customWidth="1"/>
    <col min="10499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7.85546875" customWidth="1"/>
    <col min="10508" max="10508" width="5.7109375" customWidth="1"/>
    <col min="10509" max="10509" width="5.85546875" customWidth="1"/>
    <col min="10510" max="10510" width="3.42578125" customWidth="1"/>
    <col min="10511" max="10513" width="0" hidden="1" customWidth="1"/>
    <col min="10514" max="10514" width="5.140625" bestFit="1" customWidth="1"/>
    <col min="10515" max="10515" width="0" hidden="1" customWidth="1"/>
    <col min="10516" max="10516" width="4.5703125" customWidth="1"/>
    <col min="10517" max="10517" width="0" hidden="1" customWidth="1"/>
    <col min="10518" max="10518" width="5.140625" customWidth="1"/>
    <col min="10519" max="10530" width="0" hidden="1" customWidth="1"/>
    <col min="10531" max="10531" width="11.85546875" customWidth="1"/>
    <col min="10532" max="10532" width="0" hidden="1" customWidth="1"/>
    <col min="10533" max="10533" width="3" customWidth="1"/>
    <col min="10534" max="10534" width="4.85546875" customWidth="1"/>
    <col min="10535" max="10535" width="0" hidden="1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4" width="0.5703125" customWidth="1"/>
    <col min="10755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7.85546875" customWidth="1"/>
    <col min="10764" max="10764" width="5.7109375" customWidth="1"/>
    <col min="10765" max="10765" width="5.85546875" customWidth="1"/>
    <col min="10766" max="10766" width="3.42578125" customWidth="1"/>
    <col min="10767" max="10769" width="0" hidden="1" customWidth="1"/>
    <col min="10770" max="10770" width="5.140625" bestFit="1" customWidth="1"/>
    <col min="10771" max="10771" width="0" hidden="1" customWidth="1"/>
    <col min="10772" max="10772" width="4.5703125" customWidth="1"/>
    <col min="10773" max="10773" width="0" hidden="1" customWidth="1"/>
    <col min="10774" max="10774" width="5.140625" customWidth="1"/>
    <col min="10775" max="10786" width="0" hidden="1" customWidth="1"/>
    <col min="10787" max="10787" width="11.85546875" customWidth="1"/>
    <col min="10788" max="10788" width="0" hidden="1" customWidth="1"/>
    <col min="10789" max="10789" width="3" customWidth="1"/>
    <col min="10790" max="10790" width="4.85546875" customWidth="1"/>
    <col min="10791" max="10791" width="0" hidden="1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0" width="0.5703125" customWidth="1"/>
    <col min="11011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7.85546875" customWidth="1"/>
    <col min="11020" max="11020" width="5.7109375" customWidth="1"/>
    <col min="11021" max="11021" width="5.85546875" customWidth="1"/>
    <col min="11022" max="11022" width="3.42578125" customWidth="1"/>
    <col min="11023" max="11025" width="0" hidden="1" customWidth="1"/>
    <col min="11026" max="11026" width="5.140625" bestFit="1" customWidth="1"/>
    <col min="11027" max="11027" width="0" hidden="1" customWidth="1"/>
    <col min="11028" max="11028" width="4.5703125" customWidth="1"/>
    <col min="11029" max="11029" width="0" hidden="1" customWidth="1"/>
    <col min="11030" max="11030" width="5.140625" customWidth="1"/>
    <col min="11031" max="11042" width="0" hidden="1" customWidth="1"/>
    <col min="11043" max="11043" width="11.85546875" customWidth="1"/>
    <col min="11044" max="11044" width="0" hidden="1" customWidth="1"/>
    <col min="11045" max="11045" width="3" customWidth="1"/>
    <col min="11046" max="11046" width="4.85546875" customWidth="1"/>
    <col min="11047" max="11047" width="0" hidden="1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6" width="0.5703125" customWidth="1"/>
    <col min="11267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7.85546875" customWidth="1"/>
    <col min="11276" max="11276" width="5.7109375" customWidth="1"/>
    <col min="11277" max="11277" width="5.85546875" customWidth="1"/>
    <col min="11278" max="11278" width="3.42578125" customWidth="1"/>
    <col min="11279" max="11281" width="0" hidden="1" customWidth="1"/>
    <col min="11282" max="11282" width="5.140625" bestFit="1" customWidth="1"/>
    <col min="11283" max="11283" width="0" hidden="1" customWidth="1"/>
    <col min="11284" max="11284" width="4.5703125" customWidth="1"/>
    <col min="11285" max="11285" width="0" hidden="1" customWidth="1"/>
    <col min="11286" max="11286" width="5.140625" customWidth="1"/>
    <col min="11287" max="11298" width="0" hidden="1" customWidth="1"/>
    <col min="11299" max="11299" width="11.85546875" customWidth="1"/>
    <col min="11300" max="11300" width="0" hidden="1" customWidth="1"/>
    <col min="11301" max="11301" width="3" customWidth="1"/>
    <col min="11302" max="11302" width="4.85546875" customWidth="1"/>
    <col min="11303" max="11303" width="0" hidden="1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2" width="0.5703125" customWidth="1"/>
    <col min="11523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7.85546875" customWidth="1"/>
    <col min="11532" max="11532" width="5.7109375" customWidth="1"/>
    <col min="11533" max="11533" width="5.85546875" customWidth="1"/>
    <col min="11534" max="11534" width="3.42578125" customWidth="1"/>
    <col min="11535" max="11537" width="0" hidden="1" customWidth="1"/>
    <col min="11538" max="11538" width="5.140625" bestFit="1" customWidth="1"/>
    <col min="11539" max="11539" width="0" hidden="1" customWidth="1"/>
    <col min="11540" max="11540" width="4.5703125" customWidth="1"/>
    <col min="11541" max="11541" width="0" hidden="1" customWidth="1"/>
    <col min="11542" max="11542" width="5.140625" customWidth="1"/>
    <col min="11543" max="11554" width="0" hidden="1" customWidth="1"/>
    <col min="11555" max="11555" width="11.85546875" customWidth="1"/>
    <col min="11556" max="11556" width="0" hidden="1" customWidth="1"/>
    <col min="11557" max="11557" width="3" customWidth="1"/>
    <col min="11558" max="11558" width="4.85546875" customWidth="1"/>
    <col min="11559" max="11559" width="0" hidden="1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78" width="0.5703125" customWidth="1"/>
    <col min="11779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7.85546875" customWidth="1"/>
    <col min="11788" max="11788" width="5.7109375" customWidth="1"/>
    <col min="11789" max="11789" width="5.85546875" customWidth="1"/>
    <col min="11790" max="11790" width="3.42578125" customWidth="1"/>
    <col min="11791" max="11793" width="0" hidden="1" customWidth="1"/>
    <col min="11794" max="11794" width="5.140625" bestFit="1" customWidth="1"/>
    <col min="11795" max="11795" width="0" hidden="1" customWidth="1"/>
    <col min="11796" max="11796" width="4.5703125" customWidth="1"/>
    <col min="11797" max="11797" width="0" hidden="1" customWidth="1"/>
    <col min="11798" max="11798" width="5.140625" customWidth="1"/>
    <col min="11799" max="11810" width="0" hidden="1" customWidth="1"/>
    <col min="11811" max="11811" width="11.85546875" customWidth="1"/>
    <col min="11812" max="11812" width="0" hidden="1" customWidth="1"/>
    <col min="11813" max="11813" width="3" customWidth="1"/>
    <col min="11814" max="11814" width="4.85546875" customWidth="1"/>
    <col min="11815" max="11815" width="0" hidden="1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4" width="0.5703125" customWidth="1"/>
    <col min="12035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7.85546875" customWidth="1"/>
    <col min="12044" max="12044" width="5.7109375" customWidth="1"/>
    <col min="12045" max="12045" width="5.85546875" customWidth="1"/>
    <col min="12046" max="12046" width="3.42578125" customWidth="1"/>
    <col min="12047" max="12049" width="0" hidden="1" customWidth="1"/>
    <col min="12050" max="12050" width="5.140625" bestFit="1" customWidth="1"/>
    <col min="12051" max="12051" width="0" hidden="1" customWidth="1"/>
    <col min="12052" max="12052" width="4.5703125" customWidth="1"/>
    <col min="12053" max="12053" width="0" hidden="1" customWidth="1"/>
    <col min="12054" max="12054" width="5.140625" customWidth="1"/>
    <col min="12055" max="12066" width="0" hidden="1" customWidth="1"/>
    <col min="12067" max="12067" width="11.85546875" customWidth="1"/>
    <col min="12068" max="12068" width="0" hidden="1" customWidth="1"/>
    <col min="12069" max="12069" width="3" customWidth="1"/>
    <col min="12070" max="12070" width="4.85546875" customWidth="1"/>
    <col min="12071" max="12071" width="0" hidden="1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0" width="0.5703125" customWidth="1"/>
    <col min="12291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7.85546875" customWidth="1"/>
    <col min="12300" max="12300" width="5.7109375" customWidth="1"/>
    <col min="12301" max="12301" width="5.85546875" customWidth="1"/>
    <col min="12302" max="12302" width="3.42578125" customWidth="1"/>
    <col min="12303" max="12305" width="0" hidden="1" customWidth="1"/>
    <col min="12306" max="12306" width="5.140625" bestFit="1" customWidth="1"/>
    <col min="12307" max="12307" width="0" hidden="1" customWidth="1"/>
    <col min="12308" max="12308" width="4.5703125" customWidth="1"/>
    <col min="12309" max="12309" width="0" hidden="1" customWidth="1"/>
    <col min="12310" max="12310" width="5.140625" customWidth="1"/>
    <col min="12311" max="12322" width="0" hidden="1" customWidth="1"/>
    <col min="12323" max="12323" width="11.85546875" customWidth="1"/>
    <col min="12324" max="12324" width="0" hidden="1" customWidth="1"/>
    <col min="12325" max="12325" width="3" customWidth="1"/>
    <col min="12326" max="12326" width="4.85546875" customWidth="1"/>
    <col min="12327" max="12327" width="0" hidden="1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6" width="0.5703125" customWidth="1"/>
    <col min="12547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7.85546875" customWidth="1"/>
    <col min="12556" max="12556" width="5.7109375" customWidth="1"/>
    <col min="12557" max="12557" width="5.85546875" customWidth="1"/>
    <col min="12558" max="12558" width="3.42578125" customWidth="1"/>
    <col min="12559" max="12561" width="0" hidden="1" customWidth="1"/>
    <col min="12562" max="12562" width="5.140625" bestFit="1" customWidth="1"/>
    <col min="12563" max="12563" width="0" hidden="1" customWidth="1"/>
    <col min="12564" max="12564" width="4.5703125" customWidth="1"/>
    <col min="12565" max="12565" width="0" hidden="1" customWidth="1"/>
    <col min="12566" max="12566" width="5.140625" customWidth="1"/>
    <col min="12567" max="12578" width="0" hidden="1" customWidth="1"/>
    <col min="12579" max="12579" width="11.85546875" customWidth="1"/>
    <col min="12580" max="12580" width="0" hidden="1" customWidth="1"/>
    <col min="12581" max="12581" width="3" customWidth="1"/>
    <col min="12582" max="12582" width="4.85546875" customWidth="1"/>
    <col min="12583" max="12583" width="0" hidden="1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2" width="0.5703125" customWidth="1"/>
    <col min="12803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7.85546875" customWidth="1"/>
    <col min="12812" max="12812" width="5.7109375" customWidth="1"/>
    <col min="12813" max="12813" width="5.85546875" customWidth="1"/>
    <col min="12814" max="12814" width="3.42578125" customWidth="1"/>
    <col min="12815" max="12817" width="0" hidden="1" customWidth="1"/>
    <col min="12818" max="12818" width="5.140625" bestFit="1" customWidth="1"/>
    <col min="12819" max="12819" width="0" hidden="1" customWidth="1"/>
    <col min="12820" max="12820" width="4.5703125" customWidth="1"/>
    <col min="12821" max="12821" width="0" hidden="1" customWidth="1"/>
    <col min="12822" max="12822" width="5.140625" customWidth="1"/>
    <col min="12823" max="12834" width="0" hidden="1" customWidth="1"/>
    <col min="12835" max="12835" width="11.85546875" customWidth="1"/>
    <col min="12836" max="12836" width="0" hidden="1" customWidth="1"/>
    <col min="12837" max="12837" width="3" customWidth="1"/>
    <col min="12838" max="12838" width="4.85546875" customWidth="1"/>
    <col min="12839" max="12839" width="0" hidden="1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58" width="0.5703125" customWidth="1"/>
    <col min="13059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7.85546875" customWidth="1"/>
    <col min="13068" max="13068" width="5.7109375" customWidth="1"/>
    <col min="13069" max="13069" width="5.85546875" customWidth="1"/>
    <col min="13070" max="13070" width="3.42578125" customWidth="1"/>
    <col min="13071" max="13073" width="0" hidden="1" customWidth="1"/>
    <col min="13074" max="13074" width="5.140625" bestFit="1" customWidth="1"/>
    <col min="13075" max="13075" width="0" hidden="1" customWidth="1"/>
    <col min="13076" max="13076" width="4.5703125" customWidth="1"/>
    <col min="13077" max="13077" width="0" hidden="1" customWidth="1"/>
    <col min="13078" max="13078" width="5.140625" customWidth="1"/>
    <col min="13079" max="13090" width="0" hidden="1" customWidth="1"/>
    <col min="13091" max="13091" width="11.85546875" customWidth="1"/>
    <col min="13092" max="13092" width="0" hidden="1" customWidth="1"/>
    <col min="13093" max="13093" width="3" customWidth="1"/>
    <col min="13094" max="13094" width="4.85546875" customWidth="1"/>
    <col min="13095" max="13095" width="0" hidden="1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4" width="0.5703125" customWidth="1"/>
    <col min="13315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7.85546875" customWidth="1"/>
    <col min="13324" max="13324" width="5.7109375" customWidth="1"/>
    <col min="13325" max="13325" width="5.85546875" customWidth="1"/>
    <col min="13326" max="13326" width="3.42578125" customWidth="1"/>
    <col min="13327" max="13329" width="0" hidden="1" customWidth="1"/>
    <col min="13330" max="13330" width="5.140625" bestFit="1" customWidth="1"/>
    <col min="13331" max="13331" width="0" hidden="1" customWidth="1"/>
    <col min="13332" max="13332" width="4.5703125" customWidth="1"/>
    <col min="13333" max="13333" width="0" hidden="1" customWidth="1"/>
    <col min="13334" max="13334" width="5.140625" customWidth="1"/>
    <col min="13335" max="13346" width="0" hidden="1" customWidth="1"/>
    <col min="13347" max="13347" width="11.85546875" customWidth="1"/>
    <col min="13348" max="13348" width="0" hidden="1" customWidth="1"/>
    <col min="13349" max="13349" width="3" customWidth="1"/>
    <col min="13350" max="13350" width="4.85546875" customWidth="1"/>
    <col min="13351" max="13351" width="0" hidden="1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0" width="0.5703125" customWidth="1"/>
    <col min="13571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7.85546875" customWidth="1"/>
    <col min="13580" max="13580" width="5.7109375" customWidth="1"/>
    <col min="13581" max="13581" width="5.85546875" customWidth="1"/>
    <col min="13582" max="13582" width="3.42578125" customWidth="1"/>
    <col min="13583" max="13585" width="0" hidden="1" customWidth="1"/>
    <col min="13586" max="13586" width="5.140625" bestFit="1" customWidth="1"/>
    <col min="13587" max="13587" width="0" hidden="1" customWidth="1"/>
    <col min="13588" max="13588" width="4.5703125" customWidth="1"/>
    <col min="13589" max="13589" width="0" hidden="1" customWidth="1"/>
    <col min="13590" max="13590" width="5.140625" customWidth="1"/>
    <col min="13591" max="13602" width="0" hidden="1" customWidth="1"/>
    <col min="13603" max="13603" width="11.85546875" customWidth="1"/>
    <col min="13604" max="13604" width="0" hidden="1" customWidth="1"/>
    <col min="13605" max="13605" width="3" customWidth="1"/>
    <col min="13606" max="13606" width="4.85546875" customWidth="1"/>
    <col min="13607" max="13607" width="0" hidden="1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6" width="0.5703125" customWidth="1"/>
    <col min="13827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7.85546875" customWidth="1"/>
    <col min="13836" max="13836" width="5.7109375" customWidth="1"/>
    <col min="13837" max="13837" width="5.85546875" customWidth="1"/>
    <col min="13838" max="13838" width="3.42578125" customWidth="1"/>
    <col min="13839" max="13841" width="0" hidden="1" customWidth="1"/>
    <col min="13842" max="13842" width="5.140625" bestFit="1" customWidth="1"/>
    <col min="13843" max="13843" width="0" hidden="1" customWidth="1"/>
    <col min="13844" max="13844" width="4.5703125" customWidth="1"/>
    <col min="13845" max="13845" width="0" hidden="1" customWidth="1"/>
    <col min="13846" max="13846" width="5.140625" customWidth="1"/>
    <col min="13847" max="13858" width="0" hidden="1" customWidth="1"/>
    <col min="13859" max="13859" width="11.85546875" customWidth="1"/>
    <col min="13860" max="13860" width="0" hidden="1" customWidth="1"/>
    <col min="13861" max="13861" width="3" customWidth="1"/>
    <col min="13862" max="13862" width="4.85546875" customWidth="1"/>
    <col min="13863" max="13863" width="0" hidden="1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2" width="0.5703125" customWidth="1"/>
    <col min="14083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7.85546875" customWidth="1"/>
    <col min="14092" max="14092" width="5.7109375" customWidth="1"/>
    <col min="14093" max="14093" width="5.85546875" customWidth="1"/>
    <col min="14094" max="14094" width="3.42578125" customWidth="1"/>
    <col min="14095" max="14097" width="0" hidden="1" customWidth="1"/>
    <col min="14098" max="14098" width="5.140625" bestFit="1" customWidth="1"/>
    <col min="14099" max="14099" width="0" hidden="1" customWidth="1"/>
    <col min="14100" max="14100" width="4.5703125" customWidth="1"/>
    <col min="14101" max="14101" width="0" hidden="1" customWidth="1"/>
    <col min="14102" max="14102" width="5.140625" customWidth="1"/>
    <col min="14103" max="14114" width="0" hidden="1" customWidth="1"/>
    <col min="14115" max="14115" width="11.85546875" customWidth="1"/>
    <col min="14116" max="14116" width="0" hidden="1" customWidth="1"/>
    <col min="14117" max="14117" width="3" customWidth="1"/>
    <col min="14118" max="14118" width="4.85546875" customWidth="1"/>
    <col min="14119" max="14119" width="0" hidden="1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38" width="0.5703125" customWidth="1"/>
    <col min="14339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7.85546875" customWidth="1"/>
    <col min="14348" max="14348" width="5.7109375" customWidth="1"/>
    <col min="14349" max="14349" width="5.85546875" customWidth="1"/>
    <col min="14350" max="14350" width="3.42578125" customWidth="1"/>
    <col min="14351" max="14353" width="0" hidden="1" customWidth="1"/>
    <col min="14354" max="14354" width="5.140625" bestFit="1" customWidth="1"/>
    <col min="14355" max="14355" width="0" hidden="1" customWidth="1"/>
    <col min="14356" max="14356" width="4.5703125" customWidth="1"/>
    <col min="14357" max="14357" width="0" hidden="1" customWidth="1"/>
    <col min="14358" max="14358" width="5.140625" customWidth="1"/>
    <col min="14359" max="14370" width="0" hidden="1" customWidth="1"/>
    <col min="14371" max="14371" width="11.85546875" customWidth="1"/>
    <col min="14372" max="14372" width="0" hidden="1" customWidth="1"/>
    <col min="14373" max="14373" width="3" customWidth="1"/>
    <col min="14374" max="14374" width="4.85546875" customWidth="1"/>
    <col min="14375" max="14375" width="0" hidden="1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4" width="0.5703125" customWidth="1"/>
    <col min="14595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7.85546875" customWidth="1"/>
    <col min="14604" max="14604" width="5.7109375" customWidth="1"/>
    <col min="14605" max="14605" width="5.85546875" customWidth="1"/>
    <col min="14606" max="14606" width="3.42578125" customWidth="1"/>
    <col min="14607" max="14609" width="0" hidden="1" customWidth="1"/>
    <col min="14610" max="14610" width="5.140625" bestFit="1" customWidth="1"/>
    <col min="14611" max="14611" width="0" hidden="1" customWidth="1"/>
    <col min="14612" max="14612" width="4.5703125" customWidth="1"/>
    <col min="14613" max="14613" width="0" hidden="1" customWidth="1"/>
    <col min="14614" max="14614" width="5.140625" customWidth="1"/>
    <col min="14615" max="14626" width="0" hidden="1" customWidth="1"/>
    <col min="14627" max="14627" width="11.85546875" customWidth="1"/>
    <col min="14628" max="14628" width="0" hidden="1" customWidth="1"/>
    <col min="14629" max="14629" width="3" customWidth="1"/>
    <col min="14630" max="14630" width="4.85546875" customWidth="1"/>
    <col min="14631" max="14631" width="0" hidden="1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0" width="0.5703125" customWidth="1"/>
    <col min="14851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7.85546875" customWidth="1"/>
    <col min="14860" max="14860" width="5.7109375" customWidth="1"/>
    <col min="14861" max="14861" width="5.85546875" customWidth="1"/>
    <col min="14862" max="14862" width="3.42578125" customWidth="1"/>
    <col min="14863" max="14865" width="0" hidden="1" customWidth="1"/>
    <col min="14866" max="14866" width="5.140625" bestFit="1" customWidth="1"/>
    <col min="14867" max="14867" width="0" hidden="1" customWidth="1"/>
    <col min="14868" max="14868" width="4.5703125" customWidth="1"/>
    <col min="14869" max="14869" width="0" hidden="1" customWidth="1"/>
    <col min="14870" max="14870" width="5.140625" customWidth="1"/>
    <col min="14871" max="14882" width="0" hidden="1" customWidth="1"/>
    <col min="14883" max="14883" width="11.85546875" customWidth="1"/>
    <col min="14884" max="14884" width="0" hidden="1" customWidth="1"/>
    <col min="14885" max="14885" width="3" customWidth="1"/>
    <col min="14886" max="14886" width="4.85546875" customWidth="1"/>
    <col min="14887" max="14887" width="0" hidden="1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6" width="0.5703125" customWidth="1"/>
    <col min="15107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7.85546875" customWidth="1"/>
    <col min="15116" max="15116" width="5.7109375" customWidth="1"/>
    <col min="15117" max="15117" width="5.85546875" customWidth="1"/>
    <col min="15118" max="15118" width="3.42578125" customWidth="1"/>
    <col min="15119" max="15121" width="0" hidden="1" customWidth="1"/>
    <col min="15122" max="15122" width="5.140625" bestFit="1" customWidth="1"/>
    <col min="15123" max="15123" width="0" hidden="1" customWidth="1"/>
    <col min="15124" max="15124" width="4.5703125" customWidth="1"/>
    <col min="15125" max="15125" width="0" hidden="1" customWidth="1"/>
    <col min="15126" max="15126" width="5.140625" customWidth="1"/>
    <col min="15127" max="15138" width="0" hidden="1" customWidth="1"/>
    <col min="15139" max="15139" width="11.85546875" customWidth="1"/>
    <col min="15140" max="15140" width="0" hidden="1" customWidth="1"/>
    <col min="15141" max="15141" width="3" customWidth="1"/>
    <col min="15142" max="15142" width="4.85546875" customWidth="1"/>
    <col min="15143" max="15143" width="0" hidden="1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2" width="0.5703125" customWidth="1"/>
    <col min="15363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7.85546875" customWidth="1"/>
    <col min="15372" max="15372" width="5.7109375" customWidth="1"/>
    <col min="15373" max="15373" width="5.85546875" customWidth="1"/>
    <col min="15374" max="15374" width="3.42578125" customWidth="1"/>
    <col min="15375" max="15377" width="0" hidden="1" customWidth="1"/>
    <col min="15378" max="15378" width="5.140625" bestFit="1" customWidth="1"/>
    <col min="15379" max="15379" width="0" hidden="1" customWidth="1"/>
    <col min="15380" max="15380" width="4.5703125" customWidth="1"/>
    <col min="15381" max="15381" width="0" hidden="1" customWidth="1"/>
    <col min="15382" max="15382" width="5.140625" customWidth="1"/>
    <col min="15383" max="15394" width="0" hidden="1" customWidth="1"/>
    <col min="15395" max="15395" width="11.85546875" customWidth="1"/>
    <col min="15396" max="15396" width="0" hidden="1" customWidth="1"/>
    <col min="15397" max="15397" width="3" customWidth="1"/>
    <col min="15398" max="15398" width="4.85546875" customWidth="1"/>
    <col min="15399" max="15399" width="0" hidden="1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18" width="0.5703125" customWidth="1"/>
    <col min="15619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7.85546875" customWidth="1"/>
    <col min="15628" max="15628" width="5.7109375" customWidth="1"/>
    <col min="15629" max="15629" width="5.85546875" customWidth="1"/>
    <col min="15630" max="15630" width="3.42578125" customWidth="1"/>
    <col min="15631" max="15633" width="0" hidden="1" customWidth="1"/>
    <col min="15634" max="15634" width="5.140625" bestFit="1" customWidth="1"/>
    <col min="15635" max="15635" width="0" hidden="1" customWidth="1"/>
    <col min="15636" max="15636" width="4.5703125" customWidth="1"/>
    <col min="15637" max="15637" width="0" hidden="1" customWidth="1"/>
    <col min="15638" max="15638" width="5.140625" customWidth="1"/>
    <col min="15639" max="15650" width="0" hidden="1" customWidth="1"/>
    <col min="15651" max="15651" width="11.85546875" customWidth="1"/>
    <col min="15652" max="15652" width="0" hidden="1" customWidth="1"/>
    <col min="15653" max="15653" width="3" customWidth="1"/>
    <col min="15654" max="15654" width="4.85546875" customWidth="1"/>
    <col min="15655" max="15655" width="0" hidden="1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4" width="0.5703125" customWidth="1"/>
    <col min="15875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7.85546875" customWidth="1"/>
    <col min="15884" max="15884" width="5.7109375" customWidth="1"/>
    <col min="15885" max="15885" width="5.85546875" customWidth="1"/>
    <col min="15886" max="15886" width="3.42578125" customWidth="1"/>
    <col min="15887" max="15889" width="0" hidden="1" customWidth="1"/>
    <col min="15890" max="15890" width="5.140625" bestFit="1" customWidth="1"/>
    <col min="15891" max="15891" width="0" hidden="1" customWidth="1"/>
    <col min="15892" max="15892" width="4.5703125" customWidth="1"/>
    <col min="15893" max="15893" width="0" hidden="1" customWidth="1"/>
    <col min="15894" max="15894" width="5.140625" customWidth="1"/>
    <col min="15895" max="15906" width="0" hidden="1" customWidth="1"/>
    <col min="15907" max="15907" width="11.85546875" customWidth="1"/>
    <col min="15908" max="15908" width="0" hidden="1" customWidth="1"/>
    <col min="15909" max="15909" width="3" customWidth="1"/>
    <col min="15910" max="15910" width="4.85546875" customWidth="1"/>
    <col min="15911" max="15911" width="0" hidden="1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0" width="0.5703125" customWidth="1"/>
    <col min="16131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7.85546875" customWidth="1"/>
    <col min="16140" max="16140" width="5.7109375" customWidth="1"/>
    <col min="16141" max="16141" width="5.85546875" customWidth="1"/>
    <col min="16142" max="16142" width="3.42578125" customWidth="1"/>
    <col min="16143" max="16145" width="0" hidden="1" customWidth="1"/>
    <col min="16146" max="16146" width="5.140625" bestFit="1" customWidth="1"/>
    <col min="16147" max="16147" width="0" hidden="1" customWidth="1"/>
    <col min="16148" max="16148" width="4.5703125" customWidth="1"/>
    <col min="16149" max="16149" width="0" hidden="1" customWidth="1"/>
    <col min="16150" max="16150" width="5.140625" customWidth="1"/>
    <col min="16151" max="16162" width="0" hidden="1" customWidth="1"/>
    <col min="16163" max="16163" width="11.85546875" customWidth="1"/>
    <col min="16164" max="16164" width="0" hidden="1" customWidth="1"/>
    <col min="16165" max="16165" width="3" customWidth="1"/>
    <col min="16166" max="16166" width="4.85546875" customWidth="1"/>
    <col min="16167" max="16167" width="0" hidden="1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194" customFormat="1" ht="150.75" customHeight="1" thickBot="1" x14ac:dyDescent="0.25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193"/>
      <c r="AR1" s="193"/>
    </row>
    <row r="2" spans="1:45" s="194" customFormat="1" ht="13.5" thickTop="1" x14ac:dyDescent="0.2">
      <c r="A2" s="195" t="s">
        <v>1</v>
      </c>
      <c r="B2" s="195"/>
      <c r="C2" s="195"/>
      <c r="D2" s="195"/>
      <c r="E2" s="195"/>
      <c r="F2" s="195"/>
      <c r="J2" s="196"/>
      <c r="K2" s="196"/>
      <c r="L2" s="196"/>
      <c r="M2" s="196"/>
      <c r="N2" s="197"/>
      <c r="O2" s="197"/>
      <c r="P2" s="198"/>
      <c r="Q2" s="199"/>
      <c r="R2" s="200"/>
      <c r="S2" s="199"/>
      <c r="U2" s="199"/>
      <c r="V2" s="200"/>
      <c r="W2" s="199"/>
      <c r="Y2" s="199"/>
      <c r="AA2" s="199"/>
      <c r="AC2" s="199"/>
      <c r="AH2" s="201"/>
      <c r="AI2" s="201"/>
      <c r="AK2" s="202"/>
      <c r="AL2" s="203"/>
      <c r="AM2" s="204"/>
      <c r="AN2" s="205"/>
      <c r="AO2" s="206"/>
      <c r="AP2" s="205" t="s">
        <v>2</v>
      </c>
      <c r="AQ2" s="207"/>
      <c r="AR2" s="208"/>
    </row>
    <row r="3" spans="1:45" s="194" customFormat="1" ht="89.25" customHeight="1" thickBot="1" x14ac:dyDescent="0.3">
      <c r="A3" s="381" t="s">
        <v>233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209"/>
      <c r="AQ3" s="210"/>
      <c r="AR3" s="210"/>
    </row>
    <row r="4" spans="1:45" s="194" customFormat="1" ht="17.25" customHeight="1" thickBot="1" x14ac:dyDescent="0.3">
      <c r="A4" s="382" t="s">
        <v>3</v>
      </c>
      <c r="B4" s="384" t="s">
        <v>4</v>
      </c>
      <c r="C4" s="386" t="s">
        <v>5</v>
      </c>
      <c r="D4" s="384" t="s">
        <v>6</v>
      </c>
      <c r="E4" s="388" t="s">
        <v>7</v>
      </c>
      <c r="F4" s="211"/>
      <c r="G4" s="390" t="s">
        <v>8</v>
      </c>
      <c r="H4" s="392" t="s">
        <v>9</v>
      </c>
      <c r="I4" s="394" t="s">
        <v>10</v>
      </c>
      <c r="J4" s="372" t="s">
        <v>11</v>
      </c>
      <c r="K4" s="374" t="s">
        <v>12</v>
      </c>
      <c r="L4" s="374" t="s">
        <v>13</v>
      </c>
      <c r="M4" s="376" t="s">
        <v>14</v>
      </c>
      <c r="N4" s="376" t="s">
        <v>15</v>
      </c>
      <c r="O4" s="378" t="s">
        <v>16</v>
      </c>
      <c r="P4" s="396" t="s">
        <v>17</v>
      </c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8"/>
      <c r="AP4" s="399" t="s">
        <v>18</v>
      </c>
      <c r="AQ4" s="210"/>
      <c r="AR4" s="210" t="s">
        <v>19</v>
      </c>
      <c r="AS4" s="194" t="s">
        <v>20</v>
      </c>
    </row>
    <row r="5" spans="1:45" ht="103.5" customHeight="1" thickBot="1" x14ac:dyDescent="0.3">
      <c r="A5" s="383"/>
      <c r="B5" s="385"/>
      <c r="C5" s="387"/>
      <c r="D5" s="385"/>
      <c r="E5" s="389"/>
      <c r="F5" s="212" t="s">
        <v>21</v>
      </c>
      <c r="G5" s="391"/>
      <c r="H5" s="393"/>
      <c r="I5" s="395"/>
      <c r="J5" s="373"/>
      <c r="K5" s="375"/>
      <c r="L5" s="375"/>
      <c r="M5" s="377"/>
      <c r="N5" s="377"/>
      <c r="O5" s="379"/>
      <c r="P5" s="213" t="s">
        <v>22</v>
      </c>
      <c r="Q5" s="214" t="s">
        <v>23</v>
      </c>
      <c r="R5" s="215" t="s">
        <v>24</v>
      </c>
      <c r="S5" s="214" t="s">
        <v>23</v>
      </c>
      <c r="T5" s="216" t="s">
        <v>25</v>
      </c>
      <c r="U5" s="214" t="s">
        <v>23</v>
      </c>
      <c r="V5" s="216" t="s">
        <v>146</v>
      </c>
      <c r="W5" s="214" t="s">
        <v>23</v>
      </c>
      <c r="X5" s="216" t="s">
        <v>27</v>
      </c>
      <c r="Y5" s="214" t="s">
        <v>23</v>
      </c>
      <c r="Z5" s="216" t="s">
        <v>28</v>
      </c>
      <c r="AA5" s="214" t="s">
        <v>23</v>
      </c>
      <c r="AB5" s="216" t="s">
        <v>29</v>
      </c>
      <c r="AC5" s="214" t="s">
        <v>23</v>
      </c>
      <c r="AD5" s="216" t="s">
        <v>30</v>
      </c>
      <c r="AE5" s="217" t="s">
        <v>31</v>
      </c>
      <c r="AF5" s="218" t="s">
        <v>32</v>
      </c>
      <c r="AG5" s="218" t="s">
        <v>33</v>
      </c>
      <c r="AH5" s="219" t="s">
        <v>34</v>
      </c>
      <c r="AI5" s="220" t="s">
        <v>17</v>
      </c>
      <c r="AJ5" s="221" t="s">
        <v>35</v>
      </c>
      <c r="AK5" s="222" t="s">
        <v>36</v>
      </c>
      <c r="AL5" s="223" t="s">
        <v>37</v>
      </c>
      <c r="AM5" s="224" t="s">
        <v>38</v>
      </c>
      <c r="AN5" s="217" t="s">
        <v>39</v>
      </c>
      <c r="AO5" s="225" t="s">
        <v>248</v>
      </c>
      <c r="AP5" s="400" t="s">
        <v>18</v>
      </c>
      <c r="AQ5" s="226" t="s">
        <v>41</v>
      </c>
      <c r="AR5" s="227">
        <v>4.1666666666666664E-2</v>
      </c>
      <c r="AS5" s="227">
        <v>4.1666666666666664E-2</v>
      </c>
    </row>
    <row r="6" spans="1:45" s="194" customFormat="1" ht="12.75" x14ac:dyDescent="0.2">
      <c r="A6" s="235">
        <v>1</v>
      </c>
      <c r="B6" s="236"/>
      <c r="C6" s="237"/>
      <c r="D6" s="238"/>
      <c r="E6" s="228" t="s">
        <v>209</v>
      </c>
      <c r="F6" s="229"/>
      <c r="G6" s="230"/>
      <c r="H6" s="228" t="s">
        <v>64</v>
      </c>
      <c r="I6" s="231"/>
      <c r="J6" s="228" t="s">
        <v>220</v>
      </c>
      <c r="K6" s="228">
        <v>2001</v>
      </c>
      <c r="L6" s="228" t="s">
        <v>150</v>
      </c>
      <c r="M6" s="239">
        <v>3</v>
      </c>
      <c r="N6" s="233" t="s">
        <v>20</v>
      </c>
      <c r="O6" s="240"/>
      <c r="P6" s="241"/>
      <c r="Q6" s="242"/>
      <c r="R6" s="243"/>
      <c r="S6" s="242"/>
      <c r="T6" s="232"/>
      <c r="U6" s="242"/>
      <c r="V6" s="232"/>
      <c r="W6" s="242"/>
      <c r="X6" s="232"/>
      <c r="Y6" s="242"/>
      <c r="Z6" s="232"/>
      <c r="AA6" s="242"/>
      <c r="AB6" s="232"/>
      <c r="AC6" s="242"/>
      <c r="AD6" s="232"/>
      <c r="AE6" s="252"/>
      <c r="AF6" s="244">
        <f t="shared" ref="AF6:AF14" si="0">SUM(Q6,S6,U6,W6,Y6,AA6,AC6)</f>
        <v>0</v>
      </c>
      <c r="AG6" s="244"/>
      <c r="AH6" s="245">
        <v>9.0277777777777784E-4</v>
      </c>
      <c r="AI6" s="246">
        <f t="shared" ref="AI6:AI12" si="1">IF(AH6&lt;&gt;"",IF(AH6="сход","сход",IF(OR(AND(N6="м",AH6&gt;$AR$5),AND(N6="ж",AH6&gt;$AS$5)),"прев. КВ",IF(AK6&gt;0,"сн с этапов",AH6))),"не фин.")</f>
        <v>9.0277777777777784E-4</v>
      </c>
      <c r="AJ6" s="247">
        <f t="shared" ref="AJ6:AJ14" si="2">IF(ISNUMBER(AI6),0,IF(AI6="прев. КВ",2,IF(AI6="сн с этапов",1,IF(AI6="не фин.",4,3))))</f>
        <v>0</v>
      </c>
      <c r="AK6" s="234">
        <f t="shared" ref="AK6:AK14" si="3">COUNTIF(R6:AD6,"сн")</f>
        <v>0</v>
      </c>
      <c r="AL6" s="248">
        <v>1</v>
      </c>
      <c r="AM6" s="249">
        <f>IF(ISNA(VLOOKUP(AL6,[4]очки!$A$1:$B$65536,2,0)),0,IF(AJ6&gt;1,0,VLOOKUP(AL6,[4]очки!$A$1:$B$65536,2,0)))</f>
        <v>100</v>
      </c>
      <c r="AN6" s="250">
        <f t="shared" ref="AN6:AN14" si="4">IF(AJ6=0,AI6/SMALL($AI$6:$AI$14,1),"")</f>
        <v>1</v>
      </c>
      <c r="AO6" s="237" t="s">
        <v>150</v>
      </c>
      <c r="AP6" s="235"/>
      <c r="AQ6" s="226"/>
      <c r="AR6" s="251"/>
    </row>
    <row r="7" spans="1:45" s="194" customFormat="1" ht="12.75" x14ac:dyDescent="0.2">
      <c r="A7" s="235">
        <v>2</v>
      </c>
      <c r="B7" s="236"/>
      <c r="C7" s="237"/>
      <c r="D7" s="238"/>
      <c r="E7" s="228" t="s">
        <v>100</v>
      </c>
      <c r="F7" s="229"/>
      <c r="G7" s="230"/>
      <c r="H7" s="228" t="s">
        <v>101</v>
      </c>
      <c r="I7" s="231"/>
      <c r="J7" s="228" t="s">
        <v>221</v>
      </c>
      <c r="K7" s="228">
        <v>2001</v>
      </c>
      <c r="L7" s="228" t="s">
        <v>111</v>
      </c>
      <c r="M7" s="239">
        <v>1</v>
      </c>
      <c r="N7" s="233" t="s">
        <v>20</v>
      </c>
      <c r="O7" s="240"/>
      <c r="P7" s="241"/>
      <c r="Q7" s="242"/>
      <c r="R7" s="243"/>
      <c r="S7" s="242"/>
      <c r="T7" s="232"/>
      <c r="U7" s="242"/>
      <c r="V7" s="232"/>
      <c r="W7" s="242"/>
      <c r="X7" s="232"/>
      <c r="Y7" s="242"/>
      <c r="Z7" s="232"/>
      <c r="AA7" s="242"/>
      <c r="AB7" s="232"/>
      <c r="AC7" s="242"/>
      <c r="AD7" s="232"/>
      <c r="AE7" s="252"/>
      <c r="AF7" s="244">
        <f t="shared" si="0"/>
        <v>0</v>
      </c>
      <c r="AG7" s="244"/>
      <c r="AH7" s="245">
        <v>9.4675925925925917E-4</v>
      </c>
      <c r="AI7" s="246">
        <f t="shared" si="1"/>
        <v>9.4675925925925917E-4</v>
      </c>
      <c r="AJ7" s="247">
        <f t="shared" si="2"/>
        <v>0</v>
      </c>
      <c r="AK7" s="234">
        <f t="shared" si="3"/>
        <v>0</v>
      </c>
      <c r="AL7" s="248">
        <v>2</v>
      </c>
      <c r="AM7" s="249">
        <f>IF(ISNA(VLOOKUP(AL7,[4]очки!$A$1:$B$65536,2,0)),0,IF(AJ7&gt;1,0,VLOOKUP(AL7,[4]очки!$A$1:$B$65536,2,0)))</f>
        <v>96</v>
      </c>
      <c r="AN7" s="250">
        <f t="shared" si="4"/>
        <v>1.0487179487179485</v>
      </c>
      <c r="AO7" s="237" t="s">
        <v>150</v>
      </c>
      <c r="AP7" s="235"/>
      <c r="AQ7" s="226"/>
      <c r="AR7" s="251"/>
    </row>
    <row r="8" spans="1:45" s="194" customFormat="1" ht="12.75" x14ac:dyDescent="0.2">
      <c r="A8" s="235">
        <v>3</v>
      </c>
      <c r="B8" s="236"/>
      <c r="C8" s="237"/>
      <c r="D8" s="238"/>
      <c r="E8" s="228" t="s">
        <v>91</v>
      </c>
      <c r="F8" s="229"/>
      <c r="G8" s="230"/>
      <c r="H8" s="228" t="s">
        <v>170</v>
      </c>
      <c r="I8" s="231"/>
      <c r="J8" s="228" t="s">
        <v>222</v>
      </c>
      <c r="K8" s="228">
        <v>2000</v>
      </c>
      <c r="L8" s="228" t="s">
        <v>150</v>
      </c>
      <c r="M8" s="239">
        <v>3</v>
      </c>
      <c r="N8" s="233" t="s">
        <v>20</v>
      </c>
      <c r="O8" s="240"/>
      <c r="P8" s="241"/>
      <c r="Q8" s="242"/>
      <c r="R8" s="243"/>
      <c r="S8" s="242"/>
      <c r="T8" s="232"/>
      <c r="U8" s="242"/>
      <c r="V8" s="232"/>
      <c r="W8" s="242"/>
      <c r="X8" s="232"/>
      <c r="Y8" s="242"/>
      <c r="Z8" s="232"/>
      <c r="AA8" s="242"/>
      <c r="AB8" s="232"/>
      <c r="AC8" s="242"/>
      <c r="AD8" s="232"/>
      <c r="AE8" s="252"/>
      <c r="AF8" s="244">
        <f t="shared" si="0"/>
        <v>0</v>
      </c>
      <c r="AG8" s="244"/>
      <c r="AH8" s="245">
        <v>1.0243055555555556E-3</v>
      </c>
      <c r="AI8" s="246">
        <f t="shared" si="1"/>
        <v>1.0243055555555556E-3</v>
      </c>
      <c r="AJ8" s="247">
        <f t="shared" si="2"/>
        <v>0</v>
      </c>
      <c r="AK8" s="234">
        <f t="shared" si="3"/>
        <v>0</v>
      </c>
      <c r="AL8" s="248">
        <v>3</v>
      </c>
      <c r="AM8" s="249">
        <f>IF(ISNA(VLOOKUP(AL8,[4]очки!$A$1:$B$65536,2,0)),0,IF(AJ8&gt;1,0,VLOOKUP(AL8,[4]очки!$A$1:$B$65536,2,0)))</f>
        <v>93</v>
      </c>
      <c r="AN8" s="250">
        <f t="shared" si="4"/>
        <v>1.1346153846153846</v>
      </c>
      <c r="AO8" s="237" t="s">
        <v>111</v>
      </c>
      <c r="AP8" s="235"/>
      <c r="AQ8" s="226"/>
      <c r="AR8" s="251"/>
    </row>
    <row r="9" spans="1:45" s="194" customFormat="1" ht="12.75" x14ac:dyDescent="0.2">
      <c r="A9" s="235">
        <v>4</v>
      </c>
      <c r="B9" s="236"/>
      <c r="C9" s="237"/>
      <c r="D9" s="238"/>
      <c r="E9" s="228" t="s">
        <v>100</v>
      </c>
      <c r="F9" s="229"/>
      <c r="G9" s="230"/>
      <c r="H9" s="228" t="s">
        <v>101</v>
      </c>
      <c r="I9" s="231"/>
      <c r="J9" s="228" t="s">
        <v>223</v>
      </c>
      <c r="K9" s="228">
        <v>2001</v>
      </c>
      <c r="L9" s="228" t="s">
        <v>111</v>
      </c>
      <c r="M9" s="239">
        <v>1</v>
      </c>
      <c r="N9" s="233" t="s">
        <v>20</v>
      </c>
      <c r="O9" s="240"/>
      <c r="P9" s="241"/>
      <c r="Q9" s="242"/>
      <c r="R9" s="243"/>
      <c r="S9" s="242"/>
      <c r="T9" s="232"/>
      <c r="U9" s="242"/>
      <c r="V9" s="232"/>
      <c r="W9" s="242"/>
      <c r="X9" s="232"/>
      <c r="Y9" s="242"/>
      <c r="Z9" s="232"/>
      <c r="AA9" s="242"/>
      <c r="AB9" s="232"/>
      <c r="AC9" s="242"/>
      <c r="AD9" s="232"/>
      <c r="AE9" s="252"/>
      <c r="AF9" s="244">
        <f t="shared" si="0"/>
        <v>0</v>
      </c>
      <c r="AG9" s="244"/>
      <c r="AH9" s="245">
        <v>1.1111111111111111E-3</v>
      </c>
      <c r="AI9" s="246">
        <f t="shared" si="1"/>
        <v>1.1111111111111111E-3</v>
      </c>
      <c r="AJ9" s="247">
        <f t="shared" si="2"/>
        <v>0</v>
      </c>
      <c r="AK9" s="234">
        <f t="shared" si="3"/>
        <v>0</v>
      </c>
      <c r="AL9" s="248">
        <v>4</v>
      </c>
      <c r="AM9" s="249">
        <f>IF(ISNA(VLOOKUP(AL9,[4]очки!$A$1:$B$65536,2,0)),0,IF(AJ9&gt;1,0,VLOOKUP(AL9,[4]очки!$A$1:$B$65536,2,0)))</f>
        <v>90</v>
      </c>
      <c r="AN9" s="250">
        <f t="shared" si="4"/>
        <v>1.2307692307692306</v>
      </c>
      <c r="AO9" s="237" t="s">
        <v>111</v>
      </c>
      <c r="AP9" s="235"/>
      <c r="AQ9" s="226"/>
      <c r="AR9" s="251"/>
    </row>
    <row r="10" spans="1:45" s="194" customFormat="1" ht="12.75" x14ac:dyDescent="0.2">
      <c r="A10" s="235">
        <v>5</v>
      </c>
      <c r="B10" s="236"/>
      <c r="C10" s="237"/>
      <c r="D10" s="238"/>
      <c r="E10" s="228" t="s">
        <v>224</v>
      </c>
      <c r="F10" s="229"/>
      <c r="G10" s="230"/>
      <c r="H10" s="228" t="s">
        <v>225</v>
      </c>
      <c r="I10" s="231"/>
      <c r="J10" s="228" t="s">
        <v>226</v>
      </c>
      <c r="K10" s="228">
        <v>2001</v>
      </c>
      <c r="L10" s="228" t="s">
        <v>111</v>
      </c>
      <c r="M10" s="239">
        <v>1</v>
      </c>
      <c r="N10" s="233" t="s">
        <v>20</v>
      </c>
      <c r="O10" s="240"/>
      <c r="P10" s="241"/>
      <c r="Q10" s="242"/>
      <c r="R10" s="243"/>
      <c r="S10" s="242"/>
      <c r="T10" s="232"/>
      <c r="U10" s="242"/>
      <c r="V10" s="232"/>
      <c r="W10" s="242"/>
      <c r="X10" s="232"/>
      <c r="Y10" s="242"/>
      <c r="Z10" s="232"/>
      <c r="AA10" s="242"/>
      <c r="AB10" s="232"/>
      <c r="AC10" s="242"/>
      <c r="AD10" s="232"/>
      <c r="AE10" s="252"/>
      <c r="AF10" s="244">
        <f t="shared" si="0"/>
        <v>0</v>
      </c>
      <c r="AG10" s="244"/>
      <c r="AH10" s="245">
        <v>1.5509259259259261E-3</v>
      </c>
      <c r="AI10" s="246">
        <f t="shared" si="1"/>
        <v>1.5509259259259261E-3</v>
      </c>
      <c r="AJ10" s="247">
        <f t="shared" si="2"/>
        <v>0</v>
      </c>
      <c r="AK10" s="234">
        <f t="shared" si="3"/>
        <v>0</v>
      </c>
      <c r="AL10" s="248">
        <v>5</v>
      </c>
      <c r="AM10" s="249">
        <f>IF(ISNA(VLOOKUP(AL10,[4]очки!$A$1:$B$65536,2,0)),0,IF(AJ10&gt;1,0,VLOOKUP(AL10,[4]очки!$A$1:$B$65536,2,0)))</f>
        <v>87</v>
      </c>
      <c r="AN10" s="250">
        <f t="shared" si="4"/>
        <v>1.7179487179487181</v>
      </c>
      <c r="AO10" s="237"/>
      <c r="AP10" s="235"/>
      <c r="AQ10" s="226"/>
      <c r="AR10" s="251"/>
    </row>
    <row r="11" spans="1:45" s="194" customFormat="1" ht="12.75" x14ac:dyDescent="0.2">
      <c r="A11" s="235">
        <v>6</v>
      </c>
      <c r="B11" s="236"/>
      <c r="C11" s="237"/>
      <c r="D11" s="238"/>
      <c r="E11" s="228" t="s">
        <v>108</v>
      </c>
      <c r="F11" s="229"/>
      <c r="G11" s="230"/>
      <c r="H11" s="228" t="s">
        <v>205</v>
      </c>
      <c r="I11" s="231"/>
      <c r="J11" s="228" t="s">
        <v>227</v>
      </c>
      <c r="K11" s="228">
        <v>2000</v>
      </c>
      <c r="L11" s="228" t="s">
        <v>111</v>
      </c>
      <c r="M11" s="239">
        <v>1</v>
      </c>
      <c r="N11" s="233" t="s">
        <v>20</v>
      </c>
      <c r="O11" s="240"/>
      <c r="P11" s="241"/>
      <c r="Q11" s="242"/>
      <c r="R11" s="243"/>
      <c r="S11" s="242"/>
      <c r="T11" s="232"/>
      <c r="U11" s="242"/>
      <c r="V11" s="232"/>
      <c r="W11" s="242"/>
      <c r="X11" s="232"/>
      <c r="Y11" s="242"/>
      <c r="Z11" s="232"/>
      <c r="AA11" s="242"/>
      <c r="AB11" s="232"/>
      <c r="AC11" s="242"/>
      <c r="AD11" s="232"/>
      <c r="AE11" s="252"/>
      <c r="AF11" s="244">
        <f t="shared" si="0"/>
        <v>0</v>
      </c>
      <c r="AG11" s="244"/>
      <c r="AH11" s="245">
        <v>1.96875E-3</v>
      </c>
      <c r="AI11" s="246">
        <f t="shared" si="1"/>
        <v>1.96875E-3</v>
      </c>
      <c r="AJ11" s="247">
        <f t="shared" si="2"/>
        <v>0</v>
      </c>
      <c r="AK11" s="234">
        <f t="shared" si="3"/>
        <v>0</v>
      </c>
      <c r="AL11" s="248">
        <v>6</v>
      </c>
      <c r="AM11" s="249">
        <f>IF(ISNA(VLOOKUP(AL11,[4]очки!$A$1:$B$65536,2,0)),0,IF(AJ11&gt;1,0,VLOOKUP(AL11,[4]очки!$A$1:$B$65536,2,0)))</f>
        <v>84</v>
      </c>
      <c r="AN11" s="250">
        <f t="shared" si="4"/>
        <v>2.1807692307692306</v>
      </c>
      <c r="AO11" s="237"/>
      <c r="AP11" s="235"/>
      <c r="AQ11" s="226"/>
      <c r="AR11" s="251"/>
    </row>
    <row r="12" spans="1:45" s="194" customFormat="1" ht="12.75" x14ac:dyDescent="0.2">
      <c r="A12" s="235">
        <v>7</v>
      </c>
      <c r="B12" s="236"/>
      <c r="C12" s="237"/>
      <c r="D12" s="238"/>
      <c r="E12" s="228" t="s">
        <v>224</v>
      </c>
      <c r="F12" s="229"/>
      <c r="G12" s="230"/>
      <c r="H12" s="228" t="s">
        <v>225</v>
      </c>
      <c r="I12" s="231"/>
      <c r="J12" s="228" t="s">
        <v>228</v>
      </c>
      <c r="K12" s="228">
        <v>2001</v>
      </c>
      <c r="L12" s="228" t="s">
        <v>47</v>
      </c>
      <c r="M12" s="239">
        <v>0</v>
      </c>
      <c r="N12" s="233" t="s">
        <v>20</v>
      </c>
      <c r="O12" s="240"/>
      <c r="P12" s="241"/>
      <c r="Q12" s="242"/>
      <c r="R12" s="243"/>
      <c r="S12" s="242"/>
      <c r="T12" s="232"/>
      <c r="U12" s="242"/>
      <c r="V12" s="232"/>
      <c r="W12" s="242"/>
      <c r="X12" s="232"/>
      <c r="Y12" s="242"/>
      <c r="Z12" s="232"/>
      <c r="AA12" s="242"/>
      <c r="AB12" s="232"/>
      <c r="AC12" s="242"/>
      <c r="AD12" s="232"/>
      <c r="AE12" s="252"/>
      <c r="AF12" s="244">
        <f t="shared" si="0"/>
        <v>0</v>
      </c>
      <c r="AG12" s="244"/>
      <c r="AH12" s="245">
        <v>2.2326388888888886E-3</v>
      </c>
      <c r="AI12" s="246">
        <f t="shared" si="1"/>
        <v>2.2326388888888886E-3</v>
      </c>
      <c r="AJ12" s="247">
        <f t="shared" si="2"/>
        <v>0</v>
      </c>
      <c r="AK12" s="234">
        <f t="shared" si="3"/>
        <v>0</v>
      </c>
      <c r="AL12" s="248">
        <v>7</v>
      </c>
      <c r="AM12" s="249">
        <f>IF(ISNA(VLOOKUP(AL12,[4]очки!$A$1:$B$65536,2,0)),0,IF(AJ12&gt;1,0,VLOOKUP(AL12,[4]очки!$A$1:$B$65536,2,0)))</f>
        <v>81</v>
      </c>
      <c r="AN12" s="250">
        <f t="shared" si="4"/>
        <v>2.4730769230769227</v>
      </c>
      <c r="AO12" s="237"/>
      <c r="AP12" s="235"/>
      <c r="AQ12" s="226"/>
      <c r="AR12" s="251"/>
    </row>
    <row r="13" spans="1:45" s="194" customFormat="1" ht="12.75" x14ac:dyDescent="0.2">
      <c r="A13" s="235">
        <v>8</v>
      </c>
      <c r="B13" s="236"/>
      <c r="C13" s="237"/>
      <c r="D13" s="238"/>
      <c r="E13" s="228" t="s">
        <v>59</v>
      </c>
      <c r="F13" s="229"/>
      <c r="G13" s="230"/>
      <c r="H13" s="228" t="s">
        <v>72</v>
      </c>
      <c r="I13" s="231"/>
      <c r="J13" s="228" t="s">
        <v>229</v>
      </c>
      <c r="K13" s="228">
        <v>2001</v>
      </c>
      <c r="L13" s="228" t="s">
        <v>47</v>
      </c>
      <c r="M13" s="239">
        <v>0</v>
      </c>
      <c r="N13" s="233" t="s">
        <v>20</v>
      </c>
      <c r="O13" s="240"/>
      <c r="P13" s="241"/>
      <c r="Q13" s="242"/>
      <c r="R13" s="243"/>
      <c r="S13" s="242"/>
      <c r="T13" s="232"/>
      <c r="U13" s="242"/>
      <c r="V13" s="232"/>
      <c r="W13" s="242"/>
      <c r="X13" s="232"/>
      <c r="Y13" s="242"/>
      <c r="Z13" s="232"/>
      <c r="AA13" s="242"/>
      <c r="AB13" s="232"/>
      <c r="AC13" s="242"/>
      <c r="AD13" s="232"/>
      <c r="AE13" s="252"/>
      <c r="AF13" s="244">
        <f t="shared" si="0"/>
        <v>0</v>
      </c>
      <c r="AG13" s="244"/>
      <c r="AH13" s="245" t="s">
        <v>103</v>
      </c>
      <c r="AI13" s="246" t="s">
        <v>103</v>
      </c>
      <c r="AJ13" s="247">
        <f t="shared" si="2"/>
        <v>3</v>
      </c>
      <c r="AK13" s="234">
        <f t="shared" si="3"/>
        <v>0</v>
      </c>
      <c r="AL13" s="248" t="s">
        <v>142</v>
      </c>
      <c r="AM13" s="249">
        <f>IF(ISNA(VLOOKUP(AL13,[4]очки!$A$1:$B$65536,2,0)),0,IF(AJ13&gt;1,0,VLOOKUP(AL13,[4]очки!$A$1:$B$65536,2,0)))</f>
        <v>0</v>
      </c>
      <c r="AN13" s="250" t="str">
        <f t="shared" si="4"/>
        <v/>
      </c>
      <c r="AO13" s="237"/>
      <c r="AP13" s="235"/>
      <c r="AQ13" s="226"/>
      <c r="AR13" s="251"/>
    </row>
    <row r="14" spans="1:45" s="194" customFormat="1" ht="12.75" x14ac:dyDescent="0.2">
      <c r="A14" s="235">
        <v>9</v>
      </c>
      <c r="B14" s="236"/>
      <c r="C14" s="237"/>
      <c r="D14" s="238"/>
      <c r="E14" s="232" t="s">
        <v>55</v>
      </c>
      <c r="F14" s="229"/>
      <c r="G14" s="230"/>
      <c r="H14" s="228" t="s">
        <v>64</v>
      </c>
      <c r="I14" s="231"/>
      <c r="J14" s="228" t="s">
        <v>230</v>
      </c>
      <c r="K14" s="228">
        <v>2001</v>
      </c>
      <c r="L14" s="228" t="s">
        <v>150</v>
      </c>
      <c r="M14" s="239">
        <v>3</v>
      </c>
      <c r="N14" s="233" t="s">
        <v>20</v>
      </c>
      <c r="O14" s="240"/>
      <c r="P14" s="241"/>
      <c r="Q14" s="242"/>
      <c r="R14" s="243"/>
      <c r="S14" s="242"/>
      <c r="T14" s="232"/>
      <c r="U14" s="242"/>
      <c r="V14" s="232"/>
      <c r="W14" s="242"/>
      <c r="X14" s="232"/>
      <c r="Y14" s="242"/>
      <c r="Z14" s="232"/>
      <c r="AA14" s="242"/>
      <c r="AB14" s="232"/>
      <c r="AC14" s="242"/>
      <c r="AD14" s="232"/>
      <c r="AE14" s="252"/>
      <c r="AF14" s="244">
        <f t="shared" si="0"/>
        <v>0</v>
      </c>
      <c r="AG14" s="244"/>
      <c r="AH14" s="245" t="s">
        <v>103</v>
      </c>
      <c r="AI14" s="246" t="s">
        <v>103</v>
      </c>
      <c r="AJ14" s="247">
        <f t="shared" si="2"/>
        <v>3</v>
      </c>
      <c r="AK14" s="234">
        <f t="shared" si="3"/>
        <v>0</v>
      </c>
      <c r="AL14" s="248" t="s">
        <v>142</v>
      </c>
      <c r="AM14" s="249">
        <f>IF(ISNA(VLOOKUP(AL14,[4]очки!$A$1:$B$65536,2,0)),0,IF(AJ14&gt;1,0,VLOOKUP(AL14,[4]очки!$A$1:$B$65536,2,0)))</f>
        <v>0</v>
      </c>
      <c r="AN14" s="250" t="str">
        <f t="shared" si="4"/>
        <v/>
      </c>
      <c r="AO14" s="237"/>
      <c r="AP14" s="235"/>
      <c r="AQ14" s="226"/>
      <c r="AR14" s="251"/>
    </row>
    <row r="15" spans="1:45" s="194" customFormat="1" ht="12.75" outlineLevel="1" x14ac:dyDescent="0.2">
      <c r="G15" s="257"/>
      <c r="H15" s="257"/>
      <c r="I15" s="257"/>
      <c r="K15" s="207"/>
      <c r="L15" s="258" t="s">
        <v>50</v>
      </c>
      <c r="M15" s="259">
        <v>30</v>
      </c>
      <c r="O15" s="259"/>
      <c r="Q15" s="199"/>
      <c r="S15" s="199"/>
      <c r="U15" s="199"/>
      <c r="W15" s="199"/>
      <c r="Y15" s="199"/>
      <c r="AA15" s="199"/>
      <c r="AC15" s="199"/>
      <c r="AH15" s="201"/>
      <c r="AI15" s="260"/>
      <c r="AL15" s="203"/>
      <c r="AM15" s="203"/>
      <c r="AN15" s="202"/>
    </row>
    <row r="16" spans="1:45" s="194" customFormat="1" ht="12.75" customHeight="1" outlineLevel="1" x14ac:dyDescent="0.2">
      <c r="E16" s="257"/>
      <c r="F16" s="257"/>
      <c r="G16" s="257"/>
      <c r="H16" s="207"/>
      <c r="I16" s="259"/>
      <c r="P16" s="200"/>
      <c r="Q16" s="200"/>
      <c r="S16" s="200"/>
      <c r="T16" s="200"/>
      <c r="U16" s="200"/>
      <c r="W16" s="200"/>
      <c r="X16" s="200"/>
      <c r="Y16" s="200"/>
      <c r="Z16" s="200"/>
      <c r="AA16" s="200"/>
      <c r="AB16" s="200"/>
      <c r="AC16" s="200"/>
      <c r="AD16" s="200"/>
      <c r="AF16" s="200"/>
      <c r="AG16" s="200"/>
      <c r="AH16" s="201"/>
      <c r="AI16" s="260"/>
      <c r="AL16" s="261"/>
      <c r="AM16" s="261"/>
    </row>
    <row r="17" spans="1:43" s="194" customFormat="1" ht="45" hidden="1" customHeight="1" outlineLevel="1" x14ac:dyDescent="0.2">
      <c r="A17" s="371" t="s">
        <v>51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262"/>
      <c r="AH17" s="201"/>
      <c r="AI17" s="260"/>
      <c r="AL17" s="261"/>
      <c r="AM17" s="261"/>
    </row>
    <row r="18" spans="1:43" outlineLevel="1" x14ac:dyDescent="0.25">
      <c r="A18" s="207"/>
      <c r="B18" s="207"/>
      <c r="C18" s="207"/>
      <c r="D18" s="207"/>
      <c r="E18" s="207"/>
      <c r="F18" s="207"/>
      <c r="G18" s="257"/>
      <c r="H18" s="257"/>
      <c r="I18" s="257"/>
      <c r="J18" s="263"/>
      <c r="K18" s="263"/>
      <c r="L18" s="263"/>
      <c r="M18" s="263"/>
      <c r="N18" s="259"/>
      <c r="O18" s="259"/>
      <c r="P18" s="264"/>
      <c r="Q18" s="265"/>
      <c r="R18" s="264"/>
      <c r="S18" s="265"/>
      <c r="T18" s="264"/>
      <c r="U18" s="265"/>
      <c r="V18" s="264"/>
      <c r="W18" s="265"/>
      <c r="X18" s="264"/>
      <c r="Y18" s="265"/>
      <c r="Z18" s="264"/>
      <c r="AA18" s="265"/>
      <c r="AB18" s="264"/>
      <c r="AC18" s="265"/>
      <c r="AD18" s="264"/>
      <c r="AE18" s="264"/>
      <c r="AF18" s="264"/>
      <c r="AG18" s="264"/>
      <c r="AH18" s="266" t="s">
        <v>52</v>
      </c>
      <c r="AI18" s="260"/>
      <c r="AJ18" s="267"/>
      <c r="AK18" s="267"/>
      <c r="AL18" s="268"/>
      <c r="AM18" s="268"/>
      <c r="AN18" s="269"/>
      <c r="AO18" s="270"/>
      <c r="AP18" s="270"/>
      <c r="AQ18" s="194"/>
    </row>
    <row r="19" spans="1:43" s="271" customFormat="1" outlineLevel="1" x14ac:dyDescent="0.25">
      <c r="A19" s="271" t="s">
        <v>53</v>
      </c>
      <c r="C19" s="272"/>
      <c r="D19" s="272"/>
      <c r="E19" s="272"/>
      <c r="F19" s="272"/>
      <c r="G19" s="273"/>
      <c r="H19" s="273"/>
      <c r="I19" s="273"/>
      <c r="J19" s="273"/>
      <c r="K19" s="273"/>
      <c r="L19" s="273"/>
      <c r="M19" s="273"/>
      <c r="N19" s="274"/>
      <c r="O19" s="274"/>
      <c r="P19" s="275"/>
      <c r="Q19" s="276"/>
      <c r="R19" s="277"/>
      <c r="S19" s="276"/>
      <c r="T19" s="275"/>
      <c r="U19" s="276"/>
      <c r="V19" s="277"/>
      <c r="W19" s="276"/>
      <c r="X19" s="275"/>
      <c r="Y19" s="276"/>
      <c r="Z19" s="275"/>
      <c r="AA19" s="276"/>
      <c r="AB19" s="275"/>
      <c r="AC19" s="276"/>
      <c r="AD19" s="275"/>
      <c r="AE19" s="278"/>
      <c r="AF19" s="275"/>
      <c r="AG19" s="275"/>
      <c r="AH19" s="279"/>
      <c r="AI19" s="260"/>
      <c r="AJ19" s="280"/>
      <c r="AL19" s="281"/>
      <c r="AM19" s="281"/>
      <c r="AO19" s="282"/>
      <c r="AP19" s="282"/>
    </row>
    <row r="20" spans="1:43" s="271" customFormat="1" x14ac:dyDescent="0.25">
      <c r="A20" s="271" t="s">
        <v>54</v>
      </c>
      <c r="J20" s="283"/>
      <c r="K20" s="283"/>
      <c r="L20" s="283"/>
      <c r="M20" s="283"/>
      <c r="N20" s="283"/>
      <c r="O20" s="283"/>
      <c r="P20" s="284"/>
      <c r="Q20" s="285"/>
      <c r="R20" s="200"/>
      <c r="S20" s="285"/>
      <c r="U20" s="285"/>
      <c r="V20" s="200"/>
      <c r="W20" s="285"/>
      <c r="Y20" s="285"/>
      <c r="AA20" s="285"/>
      <c r="AC20" s="285"/>
      <c r="AE20" s="286"/>
      <c r="AH20" s="287"/>
      <c r="AI20" s="260"/>
      <c r="AL20" s="281"/>
      <c r="AM20" s="281"/>
      <c r="AO20" s="282"/>
      <c r="AP20" s="282"/>
      <c r="AQ20" s="282"/>
    </row>
    <row r="21" spans="1:43" x14ac:dyDescent="0.25">
      <c r="A21" s="194"/>
      <c r="B21" s="194"/>
      <c r="C21" s="194"/>
      <c r="D21" s="194"/>
      <c r="E21" s="194"/>
      <c r="F21" s="194"/>
      <c r="G21" s="194"/>
      <c r="H21" s="194"/>
      <c r="I21" s="194"/>
      <c r="J21" s="196"/>
      <c r="K21" s="196"/>
      <c r="L21" s="196"/>
      <c r="M21" s="196"/>
      <c r="N21" s="197"/>
      <c r="O21" s="197"/>
      <c r="P21" s="198"/>
      <c r="Q21" s="199"/>
      <c r="R21" s="194"/>
      <c r="S21" s="199"/>
      <c r="T21" s="194"/>
      <c r="U21" s="199"/>
      <c r="V21" s="194"/>
      <c r="W21" s="199"/>
      <c r="X21" s="194"/>
      <c r="Y21" s="199"/>
      <c r="Z21" s="194"/>
      <c r="AA21" s="199"/>
      <c r="AB21" s="194"/>
      <c r="AC21" s="199"/>
      <c r="AD21" s="194"/>
      <c r="AE21" s="194"/>
      <c r="AF21" s="194"/>
      <c r="AG21" s="194"/>
      <c r="AH21" s="288" t="str">
        <f>IF(LEFT(A3,9)="Предварит","Время опубликования:","")</f>
        <v>Время опубликования:</v>
      </c>
      <c r="AI21" s="289">
        <f ca="1">IF(LEFT(A3,9)="Предварит",NOW(),"")</f>
        <v>42275.541258912039</v>
      </c>
      <c r="AJ21" s="194"/>
      <c r="AK21" s="194"/>
      <c r="AL21" s="203"/>
      <c r="AM21" s="203"/>
      <c r="AN21" s="202"/>
      <c r="AO21" s="194"/>
      <c r="AP21" s="194"/>
      <c r="AQ21" s="194"/>
    </row>
    <row r="22" spans="1:43" x14ac:dyDescent="0.25">
      <c r="A22" s="194"/>
      <c r="B22" s="194"/>
      <c r="C22" s="194"/>
      <c r="D22" s="194"/>
      <c r="E22" s="194"/>
      <c r="F22" s="194"/>
      <c r="G22" s="196"/>
      <c r="H22" s="196"/>
      <c r="I22" s="196"/>
      <c r="J22" s="197"/>
      <c r="K22" s="197"/>
      <c r="L22" s="197"/>
      <c r="M22" s="197"/>
      <c r="N22" s="198"/>
      <c r="O22" s="198"/>
      <c r="P22" s="194"/>
      <c r="Q22" s="199"/>
      <c r="R22" s="194"/>
      <c r="S22" s="199"/>
      <c r="T22" s="194"/>
      <c r="U22" s="199"/>
      <c r="V22" s="194"/>
      <c r="W22" s="199"/>
      <c r="X22" s="194"/>
      <c r="Y22" s="199"/>
      <c r="Z22" s="194"/>
      <c r="AA22" s="199"/>
      <c r="AB22" s="194"/>
      <c r="AC22" s="199"/>
      <c r="AD22" s="194"/>
      <c r="AE22" s="194"/>
      <c r="AF22" s="194"/>
      <c r="AG22" s="194"/>
      <c r="AH22" s="201"/>
      <c r="AI22" s="290"/>
      <c r="AJ22" s="194"/>
      <c r="AK22" s="194"/>
      <c r="AL22" s="203"/>
      <c r="AM22" s="203"/>
      <c r="AN22" s="202"/>
      <c r="AO22" s="194"/>
      <c r="AP22" s="194"/>
      <c r="AQ22" s="194"/>
    </row>
  </sheetData>
  <mergeCells count="19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17:AF17"/>
    <mergeCell ref="J4:J5"/>
    <mergeCell ref="K4:K5"/>
    <mergeCell ref="L4:L5"/>
    <mergeCell ref="M4:M5"/>
    <mergeCell ref="N4:N5"/>
    <mergeCell ref="O4:O5"/>
  </mergeCells>
  <pageMargins left="1.3779527559055118" right="0.62992125984251968" top="0.55118110236220474" bottom="0.98425196850393704" header="0.51181102362204722" footer="0.51181102362204722"/>
  <pageSetup paperSize="9"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/>
  <dimension ref="A1:AT19"/>
  <sheetViews>
    <sheetView zoomScale="70" workbookViewId="0">
      <selection activeCell="AN2" sqref="AN1:AN1048576"/>
    </sheetView>
  </sheetViews>
  <sheetFormatPr defaultRowHeight="15" outlineLevelRow="1" outlineLevelCol="1" x14ac:dyDescent="0.25"/>
  <cols>
    <col min="1" max="1" width="4.28515625" customWidth="1"/>
    <col min="2" max="2" width="4.28515625" hidden="1" customWidth="1" outlineLevel="1"/>
    <col min="3" max="3" width="3.7109375" hidden="1" customWidth="1" collapsed="1"/>
    <col min="4" max="4" width="4.42578125" hidden="1" customWidth="1"/>
    <col min="5" max="5" width="29.140625" customWidth="1"/>
    <col min="6" max="6" width="24.140625" hidden="1" customWidth="1" outlineLevel="1"/>
    <col min="7" max="7" width="25" hidden="1" customWidth="1"/>
    <col min="8" max="8" width="18" hidden="1" customWidth="1" outlineLevel="1"/>
    <col min="9" max="9" width="6.42578125" hidden="1" customWidth="1"/>
    <col min="10" max="10" width="25" customWidth="1"/>
    <col min="11" max="11" width="5.140625" customWidth="1"/>
    <col min="12" max="12" width="5.7109375" customWidth="1"/>
    <col min="13" max="13" width="5.85546875" customWidth="1" outlineLevel="1"/>
    <col min="14" max="14" width="3.42578125" customWidth="1" outlineLevel="1"/>
    <col min="15" max="15" width="9.140625" hidden="1" customWidth="1"/>
    <col min="16" max="16" width="9" hidden="1" customWidth="1"/>
    <col min="17" max="17" width="5.5703125" hidden="1" customWidth="1" outlineLevel="1"/>
    <col min="18" max="18" width="5.140625" bestFit="1" customWidth="1" collapsed="1"/>
    <col min="19" max="19" width="7" hidden="1" customWidth="1" outlineLevel="1"/>
    <col min="20" max="20" width="4.5703125" customWidth="1" collapsed="1"/>
    <col min="21" max="21" width="5.5703125" hidden="1" customWidth="1" outlineLevel="1"/>
    <col min="22" max="22" width="5.140625" customWidth="1" collapsed="1"/>
    <col min="23" max="23" width="7" hidden="1" customWidth="1" outlineLevel="1"/>
    <col min="24" max="24" width="5.140625" hidden="1" customWidth="1"/>
    <col min="25" max="25" width="5.5703125" hidden="1" customWidth="1" outlineLevel="1"/>
    <col min="26" max="26" width="5.140625" hidden="1" customWidth="1"/>
    <col min="27" max="27" width="5.5703125" hidden="1" customWidth="1" outlineLevel="1"/>
    <col min="28" max="28" width="5" hidden="1" customWidth="1"/>
    <col min="29" max="29" width="5.5703125" hidden="1" customWidth="1" outlineLevel="1"/>
    <col min="30" max="30" width="5.140625" hidden="1" customWidth="1"/>
    <col min="31" max="31" width="8.28515625" hidden="1" customWidth="1" outlineLevel="1"/>
    <col min="32" max="33" width="6.5703125" hidden="1" customWidth="1" outlineLevel="1"/>
    <col min="34" max="34" width="11" hidden="1" customWidth="1"/>
    <col min="35" max="35" width="11.85546875" customWidth="1"/>
    <col min="36" max="37" width="3" hidden="1" customWidth="1"/>
    <col min="38" max="38" width="4.85546875" customWidth="1"/>
    <col min="39" max="39" width="4.7109375" hidden="1" customWidth="1" outlineLevel="1"/>
    <col min="40" max="40" width="10.7109375" hidden="1" customWidth="1" outlineLevel="1"/>
    <col min="41" max="41" width="3.140625" hidden="1" customWidth="1" outlineLevel="1"/>
    <col min="42" max="42" width="7.42578125" customWidth="1" collapsed="1"/>
    <col min="43" max="45" width="9.140625" hidden="1" customWidth="1" outlineLevel="1"/>
    <col min="46" max="46" width="9.140625" collapsed="1"/>
    <col min="257" max="257" width="4.28515625" customWidth="1"/>
    <col min="258" max="260" width="0" hidden="1" customWidth="1"/>
    <col min="261" max="261" width="29.140625" customWidth="1"/>
    <col min="262" max="265" width="0" hidden="1" customWidth="1"/>
    <col min="266" max="266" width="25" customWidth="1"/>
    <col min="267" max="267" width="5.140625" customWidth="1"/>
    <col min="268" max="268" width="5.7109375" customWidth="1"/>
    <col min="269" max="269" width="5.85546875" customWidth="1"/>
    <col min="270" max="270" width="3.42578125" customWidth="1"/>
    <col min="271" max="273" width="0" hidden="1" customWidth="1"/>
    <col min="274" max="274" width="5.140625" bestFit="1" customWidth="1"/>
    <col min="275" max="275" width="0" hidden="1" customWidth="1"/>
    <col min="276" max="276" width="4.5703125" customWidth="1"/>
    <col min="277" max="277" width="0" hidden="1" customWidth="1"/>
    <col min="278" max="278" width="5.140625" customWidth="1"/>
    <col min="279" max="290" width="0" hidden="1" customWidth="1"/>
    <col min="291" max="291" width="11.85546875" customWidth="1"/>
    <col min="292" max="292" width="0" hidden="1" customWidth="1"/>
    <col min="293" max="293" width="3" customWidth="1"/>
    <col min="294" max="294" width="4.85546875" customWidth="1"/>
    <col min="295" max="295" width="0" hidden="1" customWidth="1"/>
    <col min="296" max="296" width="10.7109375" customWidth="1"/>
    <col min="297" max="297" width="0" hidden="1" customWidth="1"/>
    <col min="298" max="298" width="7.42578125" customWidth="1"/>
    <col min="299" max="301" width="0" hidden="1" customWidth="1"/>
    <col min="513" max="513" width="4.28515625" customWidth="1"/>
    <col min="514" max="516" width="0" hidden="1" customWidth="1"/>
    <col min="517" max="517" width="29.140625" customWidth="1"/>
    <col min="518" max="521" width="0" hidden="1" customWidth="1"/>
    <col min="522" max="522" width="25" customWidth="1"/>
    <col min="523" max="523" width="5.140625" customWidth="1"/>
    <col min="524" max="524" width="5.7109375" customWidth="1"/>
    <col min="525" max="525" width="5.85546875" customWidth="1"/>
    <col min="526" max="526" width="3.42578125" customWidth="1"/>
    <col min="527" max="529" width="0" hidden="1" customWidth="1"/>
    <col min="530" max="530" width="5.140625" bestFit="1" customWidth="1"/>
    <col min="531" max="531" width="0" hidden="1" customWidth="1"/>
    <col min="532" max="532" width="4.5703125" customWidth="1"/>
    <col min="533" max="533" width="0" hidden="1" customWidth="1"/>
    <col min="534" max="534" width="5.140625" customWidth="1"/>
    <col min="535" max="546" width="0" hidden="1" customWidth="1"/>
    <col min="547" max="547" width="11.85546875" customWidth="1"/>
    <col min="548" max="548" width="0" hidden="1" customWidth="1"/>
    <col min="549" max="549" width="3" customWidth="1"/>
    <col min="550" max="550" width="4.85546875" customWidth="1"/>
    <col min="551" max="551" width="0" hidden="1" customWidth="1"/>
    <col min="552" max="552" width="10.7109375" customWidth="1"/>
    <col min="553" max="553" width="0" hidden="1" customWidth="1"/>
    <col min="554" max="554" width="7.42578125" customWidth="1"/>
    <col min="555" max="557" width="0" hidden="1" customWidth="1"/>
    <col min="769" max="769" width="4.28515625" customWidth="1"/>
    <col min="770" max="772" width="0" hidden="1" customWidth="1"/>
    <col min="773" max="773" width="29.140625" customWidth="1"/>
    <col min="774" max="777" width="0" hidden="1" customWidth="1"/>
    <col min="778" max="778" width="25" customWidth="1"/>
    <col min="779" max="779" width="5.140625" customWidth="1"/>
    <col min="780" max="780" width="5.7109375" customWidth="1"/>
    <col min="781" max="781" width="5.85546875" customWidth="1"/>
    <col min="782" max="782" width="3.42578125" customWidth="1"/>
    <col min="783" max="785" width="0" hidden="1" customWidth="1"/>
    <col min="786" max="786" width="5.140625" bestFit="1" customWidth="1"/>
    <col min="787" max="787" width="0" hidden="1" customWidth="1"/>
    <col min="788" max="788" width="4.5703125" customWidth="1"/>
    <col min="789" max="789" width="0" hidden="1" customWidth="1"/>
    <col min="790" max="790" width="5.140625" customWidth="1"/>
    <col min="791" max="802" width="0" hidden="1" customWidth="1"/>
    <col min="803" max="803" width="11.85546875" customWidth="1"/>
    <col min="804" max="804" width="0" hidden="1" customWidth="1"/>
    <col min="805" max="805" width="3" customWidth="1"/>
    <col min="806" max="806" width="4.85546875" customWidth="1"/>
    <col min="807" max="807" width="0" hidden="1" customWidth="1"/>
    <col min="808" max="808" width="10.7109375" customWidth="1"/>
    <col min="809" max="809" width="0" hidden="1" customWidth="1"/>
    <col min="810" max="810" width="7.42578125" customWidth="1"/>
    <col min="811" max="813" width="0" hidden="1" customWidth="1"/>
    <col min="1025" max="1025" width="4.28515625" customWidth="1"/>
    <col min="1026" max="1028" width="0" hidden="1" customWidth="1"/>
    <col min="1029" max="1029" width="29.140625" customWidth="1"/>
    <col min="1030" max="1033" width="0" hidden="1" customWidth="1"/>
    <col min="1034" max="1034" width="25" customWidth="1"/>
    <col min="1035" max="1035" width="5.140625" customWidth="1"/>
    <col min="1036" max="1036" width="5.7109375" customWidth="1"/>
    <col min="1037" max="1037" width="5.85546875" customWidth="1"/>
    <col min="1038" max="1038" width="3.42578125" customWidth="1"/>
    <col min="1039" max="1041" width="0" hidden="1" customWidth="1"/>
    <col min="1042" max="1042" width="5.140625" bestFit="1" customWidth="1"/>
    <col min="1043" max="1043" width="0" hidden="1" customWidth="1"/>
    <col min="1044" max="1044" width="4.5703125" customWidth="1"/>
    <col min="1045" max="1045" width="0" hidden="1" customWidth="1"/>
    <col min="1046" max="1046" width="5.140625" customWidth="1"/>
    <col min="1047" max="1058" width="0" hidden="1" customWidth="1"/>
    <col min="1059" max="1059" width="11.85546875" customWidth="1"/>
    <col min="1060" max="1060" width="0" hidden="1" customWidth="1"/>
    <col min="1061" max="1061" width="3" customWidth="1"/>
    <col min="1062" max="1062" width="4.85546875" customWidth="1"/>
    <col min="1063" max="1063" width="0" hidden="1" customWidth="1"/>
    <col min="1064" max="1064" width="10.7109375" customWidth="1"/>
    <col min="1065" max="1065" width="0" hidden="1" customWidth="1"/>
    <col min="1066" max="1066" width="7.42578125" customWidth="1"/>
    <col min="1067" max="1069" width="0" hidden="1" customWidth="1"/>
    <col min="1281" max="1281" width="4.28515625" customWidth="1"/>
    <col min="1282" max="1284" width="0" hidden="1" customWidth="1"/>
    <col min="1285" max="1285" width="29.140625" customWidth="1"/>
    <col min="1286" max="1289" width="0" hidden="1" customWidth="1"/>
    <col min="1290" max="1290" width="25" customWidth="1"/>
    <col min="1291" max="1291" width="5.140625" customWidth="1"/>
    <col min="1292" max="1292" width="5.7109375" customWidth="1"/>
    <col min="1293" max="1293" width="5.85546875" customWidth="1"/>
    <col min="1294" max="1294" width="3.42578125" customWidth="1"/>
    <col min="1295" max="1297" width="0" hidden="1" customWidth="1"/>
    <col min="1298" max="1298" width="5.140625" bestFit="1" customWidth="1"/>
    <col min="1299" max="1299" width="0" hidden="1" customWidth="1"/>
    <col min="1300" max="1300" width="4.5703125" customWidth="1"/>
    <col min="1301" max="1301" width="0" hidden="1" customWidth="1"/>
    <col min="1302" max="1302" width="5.140625" customWidth="1"/>
    <col min="1303" max="1314" width="0" hidden="1" customWidth="1"/>
    <col min="1315" max="1315" width="11.85546875" customWidth="1"/>
    <col min="1316" max="1316" width="0" hidden="1" customWidth="1"/>
    <col min="1317" max="1317" width="3" customWidth="1"/>
    <col min="1318" max="1318" width="4.85546875" customWidth="1"/>
    <col min="1319" max="1319" width="0" hidden="1" customWidth="1"/>
    <col min="1320" max="1320" width="10.7109375" customWidth="1"/>
    <col min="1321" max="1321" width="0" hidden="1" customWidth="1"/>
    <col min="1322" max="1322" width="7.42578125" customWidth="1"/>
    <col min="1323" max="1325" width="0" hidden="1" customWidth="1"/>
    <col min="1537" max="1537" width="4.28515625" customWidth="1"/>
    <col min="1538" max="1540" width="0" hidden="1" customWidth="1"/>
    <col min="1541" max="1541" width="29.140625" customWidth="1"/>
    <col min="1542" max="1545" width="0" hidden="1" customWidth="1"/>
    <col min="1546" max="1546" width="25" customWidth="1"/>
    <col min="1547" max="1547" width="5.140625" customWidth="1"/>
    <col min="1548" max="1548" width="5.7109375" customWidth="1"/>
    <col min="1549" max="1549" width="5.85546875" customWidth="1"/>
    <col min="1550" max="1550" width="3.42578125" customWidth="1"/>
    <col min="1551" max="1553" width="0" hidden="1" customWidth="1"/>
    <col min="1554" max="1554" width="5.140625" bestFit="1" customWidth="1"/>
    <col min="1555" max="1555" width="0" hidden="1" customWidth="1"/>
    <col min="1556" max="1556" width="4.5703125" customWidth="1"/>
    <col min="1557" max="1557" width="0" hidden="1" customWidth="1"/>
    <col min="1558" max="1558" width="5.140625" customWidth="1"/>
    <col min="1559" max="1570" width="0" hidden="1" customWidth="1"/>
    <col min="1571" max="1571" width="11.85546875" customWidth="1"/>
    <col min="1572" max="1572" width="0" hidden="1" customWidth="1"/>
    <col min="1573" max="1573" width="3" customWidth="1"/>
    <col min="1574" max="1574" width="4.85546875" customWidth="1"/>
    <col min="1575" max="1575" width="0" hidden="1" customWidth="1"/>
    <col min="1576" max="1576" width="10.7109375" customWidth="1"/>
    <col min="1577" max="1577" width="0" hidden="1" customWidth="1"/>
    <col min="1578" max="1578" width="7.42578125" customWidth="1"/>
    <col min="1579" max="1581" width="0" hidden="1" customWidth="1"/>
    <col min="1793" max="1793" width="4.28515625" customWidth="1"/>
    <col min="1794" max="1796" width="0" hidden="1" customWidth="1"/>
    <col min="1797" max="1797" width="29.140625" customWidth="1"/>
    <col min="1798" max="1801" width="0" hidden="1" customWidth="1"/>
    <col min="1802" max="1802" width="25" customWidth="1"/>
    <col min="1803" max="1803" width="5.140625" customWidth="1"/>
    <col min="1804" max="1804" width="5.7109375" customWidth="1"/>
    <col min="1805" max="1805" width="5.85546875" customWidth="1"/>
    <col min="1806" max="1806" width="3.42578125" customWidth="1"/>
    <col min="1807" max="1809" width="0" hidden="1" customWidth="1"/>
    <col min="1810" max="1810" width="5.140625" bestFit="1" customWidth="1"/>
    <col min="1811" max="1811" width="0" hidden="1" customWidth="1"/>
    <col min="1812" max="1812" width="4.5703125" customWidth="1"/>
    <col min="1813" max="1813" width="0" hidden="1" customWidth="1"/>
    <col min="1814" max="1814" width="5.140625" customWidth="1"/>
    <col min="1815" max="1826" width="0" hidden="1" customWidth="1"/>
    <col min="1827" max="1827" width="11.85546875" customWidth="1"/>
    <col min="1828" max="1828" width="0" hidden="1" customWidth="1"/>
    <col min="1829" max="1829" width="3" customWidth="1"/>
    <col min="1830" max="1830" width="4.85546875" customWidth="1"/>
    <col min="1831" max="1831" width="0" hidden="1" customWidth="1"/>
    <col min="1832" max="1832" width="10.7109375" customWidth="1"/>
    <col min="1833" max="1833" width="0" hidden="1" customWidth="1"/>
    <col min="1834" max="1834" width="7.42578125" customWidth="1"/>
    <col min="1835" max="1837" width="0" hidden="1" customWidth="1"/>
    <col min="2049" max="2049" width="4.28515625" customWidth="1"/>
    <col min="2050" max="2052" width="0" hidden="1" customWidth="1"/>
    <col min="2053" max="2053" width="29.140625" customWidth="1"/>
    <col min="2054" max="2057" width="0" hidden="1" customWidth="1"/>
    <col min="2058" max="2058" width="25" customWidth="1"/>
    <col min="2059" max="2059" width="5.140625" customWidth="1"/>
    <col min="2060" max="2060" width="5.7109375" customWidth="1"/>
    <col min="2061" max="2061" width="5.85546875" customWidth="1"/>
    <col min="2062" max="2062" width="3.42578125" customWidth="1"/>
    <col min="2063" max="2065" width="0" hidden="1" customWidth="1"/>
    <col min="2066" max="2066" width="5.140625" bestFit="1" customWidth="1"/>
    <col min="2067" max="2067" width="0" hidden="1" customWidth="1"/>
    <col min="2068" max="2068" width="4.5703125" customWidth="1"/>
    <col min="2069" max="2069" width="0" hidden="1" customWidth="1"/>
    <col min="2070" max="2070" width="5.140625" customWidth="1"/>
    <col min="2071" max="2082" width="0" hidden="1" customWidth="1"/>
    <col min="2083" max="2083" width="11.85546875" customWidth="1"/>
    <col min="2084" max="2084" width="0" hidden="1" customWidth="1"/>
    <col min="2085" max="2085" width="3" customWidth="1"/>
    <col min="2086" max="2086" width="4.85546875" customWidth="1"/>
    <col min="2087" max="2087" width="0" hidden="1" customWidth="1"/>
    <col min="2088" max="2088" width="10.7109375" customWidth="1"/>
    <col min="2089" max="2089" width="0" hidden="1" customWidth="1"/>
    <col min="2090" max="2090" width="7.42578125" customWidth="1"/>
    <col min="2091" max="2093" width="0" hidden="1" customWidth="1"/>
    <col min="2305" max="2305" width="4.28515625" customWidth="1"/>
    <col min="2306" max="2308" width="0" hidden="1" customWidth="1"/>
    <col min="2309" max="2309" width="29.140625" customWidth="1"/>
    <col min="2310" max="2313" width="0" hidden="1" customWidth="1"/>
    <col min="2314" max="2314" width="25" customWidth="1"/>
    <col min="2315" max="2315" width="5.140625" customWidth="1"/>
    <col min="2316" max="2316" width="5.7109375" customWidth="1"/>
    <col min="2317" max="2317" width="5.85546875" customWidth="1"/>
    <col min="2318" max="2318" width="3.42578125" customWidth="1"/>
    <col min="2319" max="2321" width="0" hidden="1" customWidth="1"/>
    <col min="2322" max="2322" width="5.140625" bestFit="1" customWidth="1"/>
    <col min="2323" max="2323" width="0" hidden="1" customWidth="1"/>
    <col min="2324" max="2324" width="4.5703125" customWidth="1"/>
    <col min="2325" max="2325" width="0" hidden="1" customWidth="1"/>
    <col min="2326" max="2326" width="5.140625" customWidth="1"/>
    <col min="2327" max="2338" width="0" hidden="1" customWidth="1"/>
    <col min="2339" max="2339" width="11.85546875" customWidth="1"/>
    <col min="2340" max="2340" width="0" hidden="1" customWidth="1"/>
    <col min="2341" max="2341" width="3" customWidth="1"/>
    <col min="2342" max="2342" width="4.85546875" customWidth="1"/>
    <col min="2343" max="2343" width="0" hidden="1" customWidth="1"/>
    <col min="2344" max="2344" width="10.7109375" customWidth="1"/>
    <col min="2345" max="2345" width="0" hidden="1" customWidth="1"/>
    <col min="2346" max="2346" width="7.42578125" customWidth="1"/>
    <col min="2347" max="2349" width="0" hidden="1" customWidth="1"/>
    <col min="2561" max="2561" width="4.28515625" customWidth="1"/>
    <col min="2562" max="2564" width="0" hidden="1" customWidth="1"/>
    <col min="2565" max="2565" width="29.140625" customWidth="1"/>
    <col min="2566" max="2569" width="0" hidden="1" customWidth="1"/>
    <col min="2570" max="2570" width="25" customWidth="1"/>
    <col min="2571" max="2571" width="5.140625" customWidth="1"/>
    <col min="2572" max="2572" width="5.7109375" customWidth="1"/>
    <col min="2573" max="2573" width="5.85546875" customWidth="1"/>
    <col min="2574" max="2574" width="3.42578125" customWidth="1"/>
    <col min="2575" max="2577" width="0" hidden="1" customWidth="1"/>
    <col min="2578" max="2578" width="5.140625" bestFit="1" customWidth="1"/>
    <col min="2579" max="2579" width="0" hidden="1" customWidth="1"/>
    <col min="2580" max="2580" width="4.5703125" customWidth="1"/>
    <col min="2581" max="2581" width="0" hidden="1" customWidth="1"/>
    <col min="2582" max="2582" width="5.140625" customWidth="1"/>
    <col min="2583" max="2594" width="0" hidden="1" customWidth="1"/>
    <col min="2595" max="2595" width="11.85546875" customWidth="1"/>
    <col min="2596" max="2596" width="0" hidden="1" customWidth="1"/>
    <col min="2597" max="2597" width="3" customWidth="1"/>
    <col min="2598" max="2598" width="4.85546875" customWidth="1"/>
    <col min="2599" max="2599" width="0" hidden="1" customWidth="1"/>
    <col min="2600" max="2600" width="10.7109375" customWidth="1"/>
    <col min="2601" max="2601" width="0" hidden="1" customWidth="1"/>
    <col min="2602" max="2602" width="7.42578125" customWidth="1"/>
    <col min="2603" max="2605" width="0" hidden="1" customWidth="1"/>
    <col min="2817" max="2817" width="4.28515625" customWidth="1"/>
    <col min="2818" max="2820" width="0" hidden="1" customWidth="1"/>
    <col min="2821" max="2821" width="29.140625" customWidth="1"/>
    <col min="2822" max="2825" width="0" hidden="1" customWidth="1"/>
    <col min="2826" max="2826" width="25" customWidth="1"/>
    <col min="2827" max="2827" width="5.140625" customWidth="1"/>
    <col min="2828" max="2828" width="5.7109375" customWidth="1"/>
    <col min="2829" max="2829" width="5.85546875" customWidth="1"/>
    <col min="2830" max="2830" width="3.42578125" customWidth="1"/>
    <col min="2831" max="2833" width="0" hidden="1" customWidth="1"/>
    <col min="2834" max="2834" width="5.140625" bestFit="1" customWidth="1"/>
    <col min="2835" max="2835" width="0" hidden="1" customWidth="1"/>
    <col min="2836" max="2836" width="4.5703125" customWidth="1"/>
    <col min="2837" max="2837" width="0" hidden="1" customWidth="1"/>
    <col min="2838" max="2838" width="5.140625" customWidth="1"/>
    <col min="2839" max="2850" width="0" hidden="1" customWidth="1"/>
    <col min="2851" max="2851" width="11.85546875" customWidth="1"/>
    <col min="2852" max="2852" width="0" hidden="1" customWidth="1"/>
    <col min="2853" max="2853" width="3" customWidth="1"/>
    <col min="2854" max="2854" width="4.85546875" customWidth="1"/>
    <col min="2855" max="2855" width="0" hidden="1" customWidth="1"/>
    <col min="2856" max="2856" width="10.7109375" customWidth="1"/>
    <col min="2857" max="2857" width="0" hidden="1" customWidth="1"/>
    <col min="2858" max="2858" width="7.42578125" customWidth="1"/>
    <col min="2859" max="2861" width="0" hidden="1" customWidth="1"/>
    <col min="3073" max="3073" width="4.28515625" customWidth="1"/>
    <col min="3074" max="3076" width="0" hidden="1" customWidth="1"/>
    <col min="3077" max="3077" width="29.140625" customWidth="1"/>
    <col min="3078" max="3081" width="0" hidden="1" customWidth="1"/>
    <col min="3082" max="3082" width="25" customWidth="1"/>
    <col min="3083" max="3083" width="5.140625" customWidth="1"/>
    <col min="3084" max="3084" width="5.7109375" customWidth="1"/>
    <col min="3085" max="3085" width="5.85546875" customWidth="1"/>
    <col min="3086" max="3086" width="3.42578125" customWidth="1"/>
    <col min="3087" max="3089" width="0" hidden="1" customWidth="1"/>
    <col min="3090" max="3090" width="5.140625" bestFit="1" customWidth="1"/>
    <col min="3091" max="3091" width="0" hidden="1" customWidth="1"/>
    <col min="3092" max="3092" width="4.5703125" customWidth="1"/>
    <col min="3093" max="3093" width="0" hidden="1" customWidth="1"/>
    <col min="3094" max="3094" width="5.140625" customWidth="1"/>
    <col min="3095" max="3106" width="0" hidden="1" customWidth="1"/>
    <col min="3107" max="3107" width="11.85546875" customWidth="1"/>
    <col min="3108" max="3108" width="0" hidden="1" customWidth="1"/>
    <col min="3109" max="3109" width="3" customWidth="1"/>
    <col min="3110" max="3110" width="4.85546875" customWidth="1"/>
    <col min="3111" max="3111" width="0" hidden="1" customWidth="1"/>
    <col min="3112" max="3112" width="10.7109375" customWidth="1"/>
    <col min="3113" max="3113" width="0" hidden="1" customWidth="1"/>
    <col min="3114" max="3114" width="7.42578125" customWidth="1"/>
    <col min="3115" max="3117" width="0" hidden="1" customWidth="1"/>
    <col min="3329" max="3329" width="4.28515625" customWidth="1"/>
    <col min="3330" max="3332" width="0" hidden="1" customWidth="1"/>
    <col min="3333" max="3333" width="29.140625" customWidth="1"/>
    <col min="3334" max="3337" width="0" hidden="1" customWidth="1"/>
    <col min="3338" max="3338" width="25" customWidth="1"/>
    <col min="3339" max="3339" width="5.140625" customWidth="1"/>
    <col min="3340" max="3340" width="5.7109375" customWidth="1"/>
    <col min="3341" max="3341" width="5.85546875" customWidth="1"/>
    <col min="3342" max="3342" width="3.42578125" customWidth="1"/>
    <col min="3343" max="3345" width="0" hidden="1" customWidth="1"/>
    <col min="3346" max="3346" width="5.140625" bestFit="1" customWidth="1"/>
    <col min="3347" max="3347" width="0" hidden="1" customWidth="1"/>
    <col min="3348" max="3348" width="4.5703125" customWidth="1"/>
    <col min="3349" max="3349" width="0" hidden="1" customWidth="1"/>
    <col min="3350" max="3350" width="5.140625" customWidth="1"/>
    <col min="3351" max="3362" width="0" hidden="1" customWidth="1"/>
    <col min="3363" max="3363" width="11.85546875" customWidth="1"/>
    <col min="3364" max="3364" width="0" hidden="1" customWidth="1"/>
    <col min="3365" max="3365" width="3" customWidth="1"/>
    <col min="3366" max="3366" width="4.85546875" customWidth="1"/>
    <col min="3367" max="3367" width="0" hidden="1" customWidth="1"/>
    <col min="3368" max="3368" width="10.7109375" customWidth="1"/>
    <col min="3369" max="3369" width="0" hidden="1" customWidth="1"/>
    <col min="3370" max="3370" width="7.42578125" customWidth="1"/>
    <col min="3371" max="3373" width="0" hidden="1" customWidth="1"/>
    <col min="3585" max="3585" width="4.28515625" customWidth="1"/>
    <col min="3586" max="3588" width="0" hidden="1" customWidth="1"/>
    <col min="3589" max="3589" width="29.140625" customWidth="1"/>
    <col min="3590" max="3593" width="0" hidden="1" customWidth="1"/>
    <col min="3594" max="3594" width="25" customWidth="1"/>
    <col min="3595" max="3595" width="5.140625" customWidth="1"/>
    <col min="3596" max="3596" width="5.7109375" customWidth="1"/>
    <col min="3597" max="3597" width="5.85546875" customWidth="1"/>
    <col min="3598" max="3598" width="3.42578125" customWidth="1"/>
    <col min="3599" max="3601" width="0" hidden="1" customWidth="1"/>
    <col min="3602" max="3602" width="5.140625" bestFit="1" customWidth="1"/>
    <col min="3603" max="3603" width="0" hidden="1" customWidth="1"/>
    <col min="3604" max="3604" width="4.5703125" customWidth="1"/>
    <col min="3605" max="3605" width="0" hidden="1" customWidth="1"/>
    <col min="3606" max="3606" width="5.140625" customWidth="1"/>
    <col min="3607" max="3618" width="0" hidden="1" customWidth="1"/>
    <col min="3619" max="3619" width="11.85546875" customWidth="1"/>
    <col min="3620" max="3620" width="0" hidden="1" customWidth="1"/>
    <col min="3621" max="3621" width="3" customWidth="1"/>
    <col min="3622" max="3622" width="4.85546875" customWidth="1"/>
    <col min="3623" max="3623" width="0" hidden="1" customWidth="1"/>
    <col min="3624" max="3624" width="10.7109375" customWidth="1"/>
    <col min="3625" max="3625" width="0" hidden="1" customWidth="1"/>
    <col min="3626" max="3626" width="7.42578125" customWidth="1"/>
    <col min="3627" max="3629" width="0" hidden="1" customWidth="1"/>
    <col min="3841" max="3841" width="4.28515625" customWidth="1"/>
    <col min="3842" max="3844" width="0" hidden="1" customWidth="1"/>
    <col min="3845" max="3845" width="29.140625" customWidth="1"/>
    <col min="3846" max="3849" width="0" hidden="1" customWidth="1"/>
    <col min="3850" max="3850" width="25" customWidth="1"/>
    <col min="3851" max="3851" width="5.140625" customWidth="1"/>
    <col min="3852" max="3852" width="5.7109375" customWidth="1"/>
    <col min="3853" max="3853" width="5.85546875" customWidth="1"/>
    <col min="3854" max="3854" width="3.42578125" customWidth="1"/>
    <col min="3855" max="3857" width="0" hidden="1" customWidth="1"/>
    <col min="3858" max="3858" width="5.140625" bestFit="1" customWidth="1"/>
    <col min="3859" max="3859" width="0" hidden="1" customWidth="1"/>
    <col min="3860" max="3860" width="4.5703125" customWidth="1"/>
    <col min="3861" max="3861" width="0" hidden="1" customWidth="1"/>
    <col min="3862" max="3862" width="5.140625" customWidth="1"/>
    <col min="3863" max="3874" width="0" hidden="1" customWidth="1"/>
    <col min="3875" max="3875" width="11.85546875" customWidth="1"/>
    <col min="3876" max="3876" width="0" hidden="1" customWidth="1"/>
    <col min="3877" max="3877" width="3" customWidth="1"/>
    <col min="3878" max="3878" width="4.85546875" customWidth="1"/>
    <col min="3879" max="3879" width="0" hidden="1" customWidth="1"/>
    <col min="3880" max="3880" width="10.7109375" customWidth="1"/>
    <col min="3881" max="3881" width="0" hidden="1" customWidth="1"/>
    <col min="3882" max="3882" width="7.42578125" customWidth="1"/>
    <col min="3883" max="3885" width="0" hidden="1" customWidth="1"/>
    <col min="4097" max="4097" width="4.28515625" customWidth="1"/>
    <col min="4098" max="4100" width="0" hidden="1" customWidth="1"/>
    <col min="4101" max="4101" width="29.140625" customWidth="1"/>
    <col min="4102" max="4105" width="0" hidden="1" customWidth="1"/>
    <col min="4106" max="4106" width="25" customWidth="1"/>
    <col min="4107" max="4107" width="5.140625" customWidth="1"/>
    <col min="4108" max="4108" width="5.7109375" customWidth="1"/>
    <col min="4109" max="4109" width="5.85546875" customWidth="1"/>
    <col min="4110" max="4110" width="3.42578125" customWidth="1"/>
    <col min="4111" max="4113" width="0" hidden="1" customWidth="1"/>
    <col min="4114" max="4114" width="5.140625" bestFit="1" customWidth="1"/>
    <col min="4115" max="4115" width="0" hidden="1" customWidth="1"/>
    <col min="4116" max="4116" width="4.5703125" customWidth="1"/>
    <col min="4117" max="4117" width="0" hidden="1" customWidth="1"/>
    <col min="4118" max="4118" width="5.140625" customWidth="1"/>
    <col min="4119" max="4130" width="0" hidden="1" customWidth="1"/>
    <col min="4131" max="4131" width="11.85546875" customWidth="1"/>
    <col min="4132" max="4132" width="0" hidden="1" customWidth="1"/>
    <col min="4133" max="4133" width="3" customWidth="1"/>
    <col min="4134" max="4134" width="4.85546875" customWidth="1"/>
    <col min="4135" max="4135" width="0" hidden="1" customWidth="1"/>
    <col min="4136" max="4136" width="10.7109375" customWidth="1"/>
    <col min="4137" max="4137" width="0" hidden="1" customWidth="1"/>
    <col min="4138" max="4138" width="7.42578125" customWidth="1"/>
    <col min="4139" max="4141" width="0" hidden="1" customWidth="1"/>
    <col min="4353" max="4353" width="4.28515625" customWidth="1"/>
    <col min="4354" max="4356" width="0" hidden="1" customWidth="1"/>
    <col min="4357" max="4357" width="29.140625" customWidth="1"/>
    <col min="4358" max="4361" width="0" hidden="1" customWidth="1"/>
    <col min="4362" max="4362" width="25" customWidth="1"/>
    <col min="4363" max="4363" width="5.140625" customWidth="1"/>
    <col min="4364" max="4364" width="5.7109375" customWidth="1"/>
    <col min="4365" max="4365" width="5.85546875" customWidth="1"/>
    <col min="4366" max="4366" width="3.42578125" customWidth="1"/>
    <col min="4367" max="4369" width="0" hidden="1" customWidth="1"/>
    <col min="4370" max="4370" width="5.140625" bestFit="1" customWidth="1"/>
    <col min="4371" max="4371" width="0" hidden="1" customWidth="1"/>
    <col min="4372" max="4372" width="4.5703125" customWidth="1"/>
    <col min="4373" max="4373" width="0" hidden="1" customWidth="1"/>
    <col min="4374" max="4374" width="5.140625" customWidth="1"/>
    <col min="4375" max="4386" width="0" hidden="1" customWidth="1"/>
    <col min="4387" max="4387" width="11.85546875" customWidth="1"/>
    <col min="4388" max="4388" width="0" hidden="1" customWidth="1"/>
    <col min="4389" max="4389" width="3" customWidth="1"/>
    <col min="4390" max="4390" width="4.85546875" customWidth="1"/>
    <col min="4391" max="4391" width="0" hidden="1" customWidth="1"/>
    <col min="4392" max="4392" width="10.7109375" customWidth="1"/>
    <col min="4393" max="4393" width="0" hidden="1" customWidth="1"/>
    <col min="4394" max="4394" width="7.42578125" customWidth="1"/>
    <col min="4395" max="4397" width="0" hidden="1" customWidth="1"/>
    <col min="4609" max="4609" width="4.28515625" customWidth="1"/>
    <col min="4610" max="4612" width="0" hidden="1" customWidth="1"/>
    <col min="4613" max="4613" width="29.140625" customWidth="1"/>
    <col min="4614" max="4617" width="0" hidden="1" customWidth="1"/>
    <col min="4618" max="4618" width="25" customWidth="1"/>
    <col min="4619" max="4619" width="5.140625" customWidth="1"/>
    <col min="4620" max="4620" width="5.7109375" customWidth="1"/>
    <col min="4621" max="4621" width="5.85546875" customWidth="1"/>
    <col min="4622" max="4622" width="3.42578125" customWidth="1"/>
    <col min="4623" max="4625" width="0" hidden="1" customWidth="1"/>
    <col min="4626" max="4626" width="5.140625" bestFit="1" customWidth="1"/>
    <col min="4627" max="4627" width="0" hidden="1" customWidth="1"/>
    <col min="4628" max="4628" width="4.5703125" customWidth="1"/>
    <col min="4629" max="4629" width="0" hidden="1" customWidth="1"/>
    <col min="4630" max="4630" width="5.140625" customWidth="1"/>
    <col min="4631" max="4642" width="0" hidden="1" customWidth="1"/>
    <col min="4643" max="4643" width="11.85546875" customWidth="1"/>
    <col min="4644" max="4644" width="0" hidden="1" customWidth="1"/>
    <col min="4645" max="4645" width="3" customWidth="1"/>
    <col min="4646" max="4646" width="4.85546875" customWidth="1"/>
    <col min="4647" max="4647" width="0" hidden="1" customWidth="1"/>
    <col min="4648" max="4648" width="10.7109375" customWidth="1"/>
    <col min="4649" max="4649" width="0" hidden="1" customWidth="1"/>
    <col min="4650" max="4650" width="7.42578125" customWidth="1"/>
    <col min="4651" max="4653" width="0" hidden="1" customWidth="1"/>
    <col min="4865" max="4865" width="4.28515625" customWidth="1"/>
    <col min="4866" max="4868" width="0" hidden="1" customWidth="1"/>
    <col min="4869" max="4869" width="29.140625" customWidth="1"/>
    <col min="4870" max="4873" width="0" hidden="1" customWidth="1"/>
    <col min="4874" max="4874" width="25" customWidth="1"/>
    <col min="4875" max="4875" width="5.140625" customWidth="1"/>
    <col min="4876" max="4876" width="5.7109375" customWidth="1"/>
    <col min="4877" max="4877" width="5.85546875" customWidth="1"/>
    <col min="4878" max="4878" width="3.42578125" customWidth="1"/>
    <col min="4879" max="4881" width="0" hidden="1" customWidth="1"/>
    <col min="4882" max="4882" width="5.140625" bestFit="1" customWidth="1"/>
    <col min="4883" max="4883" width="0" hidden="1" customWidth="1"/>
    <col min="4884" max="4884" width="4.5703125" customWidth="1"/>
    <col min="4885" max="4885" width="0" hidden="1" customWidth="1"/>
    <col min="4886" max="4886" width="5.140625" customWidth="1"/>
    <col min="4887" max="4898" width="0" hidden="1" customWidth="1"/>
    <col min="4899" max="4899" width="11.85546875" customWidth="1"/>
    <col min="4900" max="4900" width="0" hidden="1" customWidth="1"/>
    <col min="4901" max="4901" width="3" customWidth="1"/>
    <col min="4902" max="4902" width="4.85546875" customWidth="1"/>
    <col min="4903" max="4903" width="0" hidden="1" customWidth="1"/>
    <col min="4904" max="4904" width="10.7109375" customWidth="1"/>
    <col min="4905" max="4905" width="0" hidden="1" customWidth="1"/>
    <col min="4906" max="4906" width="7.42578125" customWidth="1"/>
    <col min="4907" max="4909" width="0" hidden="1" customWidth="1"/>
    <col min="5121" max="5121" width="4.28515625" customWidth="1"/>
    <col min="5122" max="5124" width="0" hidden="1" customWidth="1"/>
    <col min="5125" max="5125" width="29.140625" customWidth="1"/>
    <col min="5126" max="5129" width="0" hidden="1" customWidth="1"/>
    <col min="5130" max="5130" width="25" customWidth="1"/>
    <col min="5131" max="5131" width="5.140625" customWidth="1"/>
    <col min="5132" max="5132" width="5.7109375" customWidth="1"/>
    <col min="5133" max="5133" width="5.85546875" customWidth="1"/>
    <col min="5134" max="5134" width="3.42578125" customWidth="1"/>
    <col min="5135" max="5137" width="0" hidden="1" customWidth="1"/>
    <col min="5138" max="5138" width="5.140625" bestFit="1" customWidth="1"/>
    <col min="5139" max="5139" width="0" hidden="1" customWidth="1"/>
    <col min="5140" max="5140" width="4.5703125" customWidth="1"/>
    <col min="5141" max="5141" width="0" hidden="1" customWidth="1"/>
    <col min="5142" max="5142" width="5.140625" customWidth="1"/>
    <col min="5143" max="5154" width="0" hidden="1" customWidth="1"/>
    <col min="5155" max="5155" width="11.85546875" customWidth="1"/>
    <col min="5156" max="5156" width="0" hidden="1" customWidth="1"/>
    <col min="5157" max="5157" width="3" customWidth="1"/>
    <col min="5158" max="5158" width="4.85546875" customWidth="1"/>
    <col min="5159" max="5159" width="0" hidden="1" customWidth="1"/>
    <col min="5160" max="5160" width="10.7109375" customWidth="1"/>
    <col min="5161" max="5161" width="0" hidden="1" customWidth="1"/>
    <col min="5162" max="5162" width="7.42578125" customWidth="1"/>
    <col min="5163" max="5165" width="0" hidden="1" customWidth="1"/>
    <col min="5377" max="5377" width="4.28515625" customWidth="1"/>
    <col min="5378" max="5380" width="0" hidden="1" customWidth="1"/>
    <col min="5381" max="5381" width="29.140625" customWidth="1"/>
    <col min="5382" max="5385" width="0" hidden="1" customWidth="1"/>
    <col min="5386" max="5386" width="25" customWidth="1"/>
    <col min="5387" max="5387" width="5.140625" customWidth="1"/>
    <col min="5388" max="5388" width="5.7109375" customWidth="1"/>
    <col min="5389" max="5389" width="5.85546875" customWidth="1"/>
    <col min="5390" max="5390" width="3.42578125" customWidth="1"/>
    <col min="5391" max="5393" width="0" hidden="1" customWidth="1"/>
    <col min="5394" max="5394" width="5.140625" bestFit="1" customWidth="1"/>
    <col min="5395" max="5395" width="0" hidden="1" customWidth="1"/>
    <col min="5396" max="5396" width="4.5703125" customWidth="1"/>
    <col min="5397" max="5397" width="0" hidden="1" customWidth="1"/>
    <col min="5398" max="5398" width="5.140625" customWidth="1"/>
    <col min="5399" max="5410" width="0" hidden="1" customWidth="1"/>
    <col min="5411" max="5411" width="11.85546875" customWidth="1"/>
    <col min="5412" max="5412" width="0" hidden="1" customWidth="1"/>
    <col min="5413" max="5413" width="3" customWidth="1"/>
    <col min="5414" max="5414" width="4.85546875" customWidth="1"/>
    <col min="5415" max="5415" width="0" hidden="1" customWidth="1"/>
    <col min="5416" max="5416" width="10.7109375" customWidth="1"/>
    <col min="5417" max="5417" width="0" hidden="1" customWidth="1"/>
    <col min="5418" max="5418" width="7.42578125" customWidth="1"/>
    <col min="5419" max="5421" width="0" hidden="1" customWidth="1"/>
    <col min="5633" max="5633" width="4.28515625" customWidth="1"/>
    <col min="5634" max="5636" width="0" hidden="1" customWidth="1"/>
    <col min="5637" max="5637" width="29.140625" customWidth="1"/>
    <col min="5638" max="5641" width="0" hidden="1" customWidth="1"/>
    <col min="5642" max="5642" width="25" customWidth="1"/>
    <col min="5643" max="5643" width="5.140625" customWidth="1"/>
    <col min="5644" max="5644" width="5.7109375" customWidth="1"/>
    <col min="5645" max="5645" width="5.85546875" customWidth="1"/>
    <col min="5646" max="5646" width="3.42578125" customWidth="1"/>
    <col min="5647" max="5649" width="0" hidden="1" customWidth="1"/>
    <col min="5650" max="5650" width="5.140625" bestFit="1" customWidth="1"/>
    <col min="5651" max="5651" width="0" hidden="1" customWidth="1"/>
    <col min="5652" max="5652" width="4.5703125" customWidth="1"/>
    <col min="5653" max="5653" width="0" hidden="1" customWidth="1"/>
    <col min="5654" max="5654" width="5.140625" customWidth="1"/>
    <col min="5655" max="5666" width="0" hidden="1" customWidth="1"/>
    <col min="5667" max="5667" width="11.85546875" customWidth="1"/>
    <col min="5668" max="5668" width="0" hidden="1" customWidth="1"/>
    <col min="5669" max="5669" width="3" customWidth="1"/>
    <col min="5670" max="5670" width="4.85546875" customWidth="1"/>
    <col min="5671" max="5671" width="0" hidden="1" customWidth="1"/>
    <col min="5672" max="5672" width="10.7109375" customWidth="1"/>
    <col min="5673" max="5673" width="0" hidden="1" customWidth="1"/>
    <col min="5674" max="5674" width="7.42578125" customWidth="1"/>
    <col min="5675" max="5677" width="0" hidden="1" customWidth="1"/>
    <col min="5889" max="5889" width="4.28515625" customWidth="1"/>
    <col min="5890" max="5892" width="0" hidden="1" customWidth="1"/>
    <col min="5893" max="5893" width="29.140625" customWidth="1"/>
    <col min="5894" max="5897" width="0" hidden="1" customWidth="1"/>
    <col min="5898" max="5898" width="25" customWidth="1"/>
    <col min="5899" max="5899" width="5.140625" customWidth="1"/>
    <col min="5900" max="5900" width="5.7109375" customWidth="1"/>
    <col min="5901" max="5901" width="5.85546875" customWidth="1"/>
    <col min="5902" max="5902" width="3.42578125" customWidth="1"/>
    <col min="5903" max="5905" width="0" hidden="1" customWidth="1"/>
    <col min="5906" max="5906" width="5.140625" bestFit="1" customWidth="1"/>
    <col min="5907" max="5907" width="0" hidden="1" customWidth="1"/>
    <col min="5908" max="5908" width="4.5703125" customWidth="1"/>
    <col min="5909" max="5909" width="0" hidden="1" customWidth="1"/>
    <col min="5910" max="5910" width="5.140625" customWidth="1"/>
    <col min="5911" max="5922" width="0" hidden="1" customWidth="1"/>
    <col min="5923" max="5923" width="11.85546875" customWidth="1"/>
    <col min="5924" max="5924" width="0" hidden="1" customWidth="1"/>
    <col min="5925" max="5925" width="3" customWidth="1"/>
    <col min="5926" max="5926" width="4.85546875" customWidth="1"/>
    <col min="5927" max="5927" width="0" hidden="1" customWidth="1"/>
    <col min="5928" max="5928" width="10.7109375" customWidth="1"/>
    <col min="5929" max="5929" width="0" hidden="1" customWidth="1"/>
    <col min="5930" max="5930" width="7.42578125" customWidth="1"/>
    <col min="5931" max="5933" width="0" hidden="1" customWidth="1"/>
    <col min="6145" max="6145" width="4.28515625" customWidth="1"/>
    <col min="6146" max="6148" width="0" hidden="1" customWidth="1"/>
    <col min="6149" max="6149" width="29.140625" customWidth="1"/>
    <col min="6150" max="6153" width="0" hidden="1" customWidth="1"/>
    <col min="6154" max="6154" width="25" customWidth="1"/>
    <col min="6155" max="6155" width="5.140625" customWidth="1"/>
    <col min="6156" max="6156" width="5.7109375" customWidth="1"/>
    <col min="6157" max="6157" width="5.85546875" customWidth="1"/>
    <col min="6158" max="6158" width="3.42578125" customWidth="1"/>
    <col min="6159" max="6161" width="0" hidden="1" customWidth="1"/>
    <col min="6162" max="6162" width="5.140625" bestFit="1" customWidth="1"/>
    <col min="6163" max="6163" width="0" hidden="1" customWidth="1"/>
    <col min="6164" max="6164" width="4.5703125" customWidth="1"/>
    <col min="6165" max="6165" width="0" hidden="1" customWidth="1"/>
    <col min="6166" max="6166" width="5.140625" customWidth="1"/>
    <col min="6167" max="6178" width="0" hidden="1" customWidth="1"/>
    <col min="6179" max="6179" width="11.85546875" customWidth="1"/>
    <col min="6180" max="6180" width="0" hidden="1" customWidth="1"/>
    <col min="6181" max="6181" width="3" customWidth="1"/>
    <col min="6182" max="6182" width="4.85546875" customWidth="1"/>
    <col min="6183" max="6183" width="0" hidden="1" customWidth="1"/>
    <col min="6184" max="6184" width="10.7109375" customWidth="1"/>
    <col min="6185" max="6185" width="0" hidden="1" customWidth="1"/>
    <col min="6186" max="6186" width="7.42578125" customWidth="1"/>
    <col min="6187" max="6189" width="0" hidden="1" customWidth="1"/>
    <col min="6401" max="6401" width="4.28515625" customWidth="1"/>
    <col min="6402" max="6404" width="0" hidden="1" customWidth="1"/>
    <col min="6405" max="6405" width="29.140625" customWidth="1"/>
    <col min="6406" max="6409" width="0" hidden="1" customWidth="1"/>
    <col min="6410" max="6410" width="25" customWidth="1"/>
    <col min="6411" max="6411" width="5.140625" customWidth="1"/>
    <col min="6412" max="6412" width="5.7109375" customWidth="1"/>
    <col min="6413" max="6413" width="5.85546875" customWidth="1"/>
    <col min="6414" max="6414" width="3.42578125" customWidth="1"/>
    <col min="6415" max="6417" width="0" hidden="1" customWidth="1"/>
    <col min="6418" max="6418" width="5.140625" bestFit="1" customWidth="1"/>
    <col min="6419" max="6419" width="0" hidden="1" customWidth="1"/>
    <col min="6420" max="6420" width="4.5703125" customWidth="1"/>
    <col min="6421" max="6421" width="0" hidden="1" customWidth="1"/>
    <col min="6422" max="6422" width="5.140625" customWidth="1"/>
    <col min="6423" max="6434" width="0" hidden="1" customWidth="1"/>
    <col min="6435" max="6435" width="11.85546875" customWidth="1"/>
    <col min="6436" max="6436" width="0" hidden="1" customWidth="1"/>
    <col min="6437" max="6437" width="3" customWidth="1"/>
    <col min="6438" max="6438" width="4.85546875" customWidth="1"/>
    <col min="6439" max="6439" width="0" hidden="1" customWidth="1"/>
    <col min="6440" max="6440" width="10.7109375" customWidth="1"/>
    <col min="6441" max="6441" width="0" hidden="1" customWidth="1"/>
    <col min="6442" max="6442" width="7.42578125" customWidth="1"/>
    <col min="6443" max="6445" width="0" hidden="1" customWidth="1"/>
    <col min="6657" max="6657" width="4.28515625" customWidth="1"/>
    <col min="6658" max="6660" width="0" hidden="1" customWidth="1"/>
    <col min="6661" max="6661" width="29.140625" customWidth="1"/>
    <col min="6662" max="6665" width="0" hidden="1" customWidth="1"/>
    <col min="6666" max="6666" width="25" customWidth="1"/>
    <col min="6667" max="6667" width="5.140625" customWidth="1"/>
    <col min="6668" max="6668" width="5.7109375" customWidth="1"/>
    <col min="6669" max="6669" width="5.85546875" customWidth="1"/>
    <col min="6670" max="6670" width="3.42578125" customWidth="1"/>
    <col min="6671" max="6673" width="0" hidden="1" customWidth="1"/>
    <col min="6674" max="6674" width="5.140625" bestFit="1" customWidth="1"/>
    <col min="6675" max="6675" width="0" hidden="1" customWidth="1"/>
    <col min="6676" max="6676" width="4.5703125" customWidth="1"/>
    <col min="6677" max="6677" width="0" hidden="1" customWidth="1"/>
    <col min="6678" max="6678" width="5.140625" customWidth="1"/>
    <col min="6679" max="6690" width="0" hidden="1" customWidth="1"/>
    <col min="6691" max="6691" width="11.85546875" customWidth="1"/>
    <col min="6692" max="6692" width="0" hidden="1" customWidth="1"/>
    <col min="6693" max="6693" width="3" customWidth="1"/>
    <col min="6694" max="6694" width="4.85546875" customWidth="1"/>
    <col min="6695" max="6695" width="0" hidden="1" customWidth="1"/>
    <col min="6696" max="6696" width="10.7109375" customWidth="1"/>
    <col min="6697" max="6697" width="0" hidden="1" customWidth="1"/>
    <col min="6698" max="6698" width="7.42578125" customWidth="1"/>
    <col min="6699" max="6701" width="0" hidden="1" customWidth="1"/>
    <col min="6913" max="6913" width="4.28515625" customWidth="1"/>
    <col min="6914" max="6916" width="0" hidden="1" customWidth="1"/>
    <col min="6917" max="6917" width="29.140625" customWidth="1"/>
    <col min="6918" max="6921" width="0" hidden="1" customWidth="1"/>
    <col min="6922" max="6922" width="25" customWidth="1"/>
    <col min="6923" max="6923" width="5.140625" customWidth="1"/>
    <col min="6924" max="6924" width="5.7109375" customWidth="1"/>
    <col min="6925" max="6925" width="5.85546875" customWidth="1"/>
    <col min="6926" max="6926" width="3.42578125" customWidth="1"/>
    <col min="6927" max="6929" width="0" hidden="1" customWidth="1"/>
    <col min="6930" max="6930" width="5.140625" bestFit="1" customWidth="1"/>
    <col min="6931" max="6931" width="0" hidden="1" customWidth="1"/>
    <col min="6932" max="6932" width="4.5703125" customWidth="1"/>
    <col min="6933" max="6933" width="0" hidden="1" customWidth="1"/>
    <col min="6934" max="6934" width="5.140625" customWidth="1"/>
    <col min="6935" max="6946" width="0" hidden="1" customWidth="1"/>
    <col min="6947" max="6947" width="11.85546875" customWidth="1"/>
    <col min="6948" max="6948" width="0" hidden="1" customWidth="1"/>
    <col min="6949" max="6949" width="3" customWidth="1"/>
    <col min="6950" max="6950" width="4.85546875" customWidth="1"/>
    <col min="6951" max="6951" width="0" hidden="1" customWidth="1"/>
    <col min="6952" max="6952" width="10.7109375" customWidth="1"/>
    <col min="6953" max="6953" width="0" hidden="1" customWidth="1"/>
    <col min="6954" max="6954" width="7.42578125" customWidth="1"/>
    <col min="6955" max="6957" width="0" hidden="1" customWidth="1"/>
    <col min="7169" max="7169" width="4.28515625" customWidth="1"/>
    <col min="7170" max="7172" width="0" hidden="1" customWidth="1"/>
    <col min="7173" max="7173" width="29.140625" customWidth="1"/>
    <col min="7174" max="7177" width="0" hidden="1" customWidth="1"/>
    <col min="7178" max="7178" width="25" customWidth="1"/>
    <col min="7179" max="7179" width="5.140625" customWidth="1"/>
    <col min="7180" max="7180" width="5.7109375" customWidth="1"/>
    <col min="7181" max="7181" width="5.85546875" customWidth="1"/>
    <col min="7182" max="7182" width="3.42578125" customWidth="1"/>
    <col min="7183" max="7185" width="0" hidden="1" customWidth="1"/>
    <col min="7186" max="7186" width="5.140625" bestFit="1" customWidth="1"/>
    <col min="7187" max="7187" width="0" hidden="1" customWidth="1"/>
    <col min="7188" max="7188" width="4.5703125" customWidth="1"/>
    <col min="7189" max="7189" width="0" hidden="1" customWidth="1"/>
    <col min="7190" max="7190" width="5.140625" customWidth="1"/>
    <col min="7191" max="7202" width="0" hidden="1" customWidth="1"/>
    <col min="7203" max="7203" width="11.85546875" customWidth="1"/>
    <col min="7204" max="7204" width="0" hidden="1" customWidth="1"/>
    <col min="7205" max="7205" width="3" customWidth="1"/>
    <col min="7206" max="7206" width="4.85546875" customWidth="1"/>
    <col min="7207" max="7207" width="0" hidden="1" customWidth="1"/>
    <col min="7208" max="7208" width="10.7109375" customWidth="1"/>
    <col min="7209" max="7209" width="0" hidden="1" customWidth="1"/>
    <col min="7210" max="7210" width="7.42578125" customWidth="1"/>
    <col min="7211" max="7213" width="0" hidden="1" customWidth="1"/>
    <col min="7425" max="7425" width="4.28515625" customWidth="1"/>
    <col min="7426" max="7428" width="0" hidden="1" customWidth="1"/>
    <col min="7429" max="7429" width="29.140625" customWidth="1"/>
    <col min="7430" max="7433" width="0" hidden="1" customWidth="1"/>
    <col min="7434" max="7434" width="25" customWidth="1"/>
    <col min="7435" max="7435" width="5.140625" customWidth="1"/>
    <col min="7436" max="7436" width="5.7109375" customWidth="1"/>
    <col min="7437" max="7437" width="5.85546875" customWidth="1"/>
    <col min="7438" max="7438" width="3.42578125" customWidth="1"/>
    <col min="7439" max="7441" width="0" hidden="1" customWidth="1"/>
    <col min="7442" max="7442" width="5.140625" bestFit="1" customWidth="1"/>
    <col min="7443" max="7443" width="0" hidden="1" customWidth="1"/>
    <col min="7444" max="7444" width="4.5703125" customWidth="1"/>
    <col min="7445" max="7445" width="0" hidden="1" customWidth="1"/>
    <col min="7446" max="7446" width="5.140625" customWidth="1"/>
    <col min="7447" max="7458" width="0" hidden="1" customWidth="1"/>
    <col min="7459" max="7459" width="11.85546875" customWidth="1"/>
    <col min="7460" max="7460" width="0" hidden="1" customWidth="1"/>
    <col min="7461" max="7461" width="3" customWidth="1"/>
    <col min="7462" max="7462" width="4.85546875" customWidth="1"/>
    <col min="7463" max="7463" width="0" hidden="1" customWidth="1"/>
    <col min="7464" max="7464" width="10.7109375" customWidth="1"/>
    <col min="7465" max="7465" width="0" hidden="1" customWidth="1"/>
    <col min="7466" max="7466" width="7.42578125" customWidth="1"/>
    <col min="7467" max="7469" width="0" hidden="1" customWidth="1"/>
    <col min="7681" max="7681" width="4.28515625" customWidth="1"/>
    <col min="7682" max="7684" width="0" hidden="1" customWidth="1"/>
    <col min="7685" max="7685" width="29.140625" customWidth="1"/>
    <col min="7686" max="7689" width="0" hidden="1" customWidth="1"/>
    <col min="7690" max="7690" width="25" customWidth="1"/>
    <col min="7691" max="7691" width="5.140625" customWidth="1"/>
    <col min="7692" max="7692" width="5.7109375" customWidth="1"/>
    <col min="7693" max="7693" width="5.85546875" customWidth="1"/>
    <col min="7694" max="7694" width="3.42578125" customWidth="1"/>
    <col min="7695" max="7697" width="0" hidden="1" customWidth="1"/>
    <col min="7698" max="7698" width="5.140625" bestFit="1" customWidth="1"/>
    <col min="7699" max="7699" width="0" hidden="1" customWidth="1"/>
    <col min="7700" max="7700" width="4.5703125" customWidth="1"/>
    <col min="7701" max="7701" width="0" hidden="1" customWidth="1"/>
    <col min="7702" max="7702" width="5.140625" customWidth="1"/>
    <col min="7703" max="7714" width="0" hidden="1" customWidth="1"/>
    <col min="7715" max="7715" width="11.85546875" customWidth="1"/>
    <col min="7716" max="7716" width="0" hidden="1" customWidth="1"/>
    <col min="7717" max="7717" width="3" customWidth="1"/>
    <col min="7718" max="7718" width="4.85546875" customWidth="1"/>
    <col min="7719" max="7719" width="0" hidden="1" customWidth="1"/>
    <col min="7720" max="7720" width="10.7109375" customWidth="1"/>
    <col min="7721" max="7721" width="0" hidden="1" customWidth="1"/>
    <col min="7722" max="7722" width="7.42578125" customWidth="1"/>
    <col min="7723" max="7725" width="0" hidden="1" customWidth="1"/>
    <col min="7937" max="7937" width="4.28515625" customWidth="1"/>
    <col min="7938" max="7940" width="0" hidden="1" customWidth="1"/>
    <col min="7941" max="7941" width="29.140625" customWidth="1"/>
    <col min="7942" max="7945" width="0" hidden="1" customWidth="1"/>
    <col min="7946" max="7946" width="25" customWidth="1"/>
    <col min="7947" max="7947" width="5.140625" customWidth="1"/>
    <col min="7948" max="7948" width="5.7109375" customWidth="1"/>
    <col min="7949" max="7949" width="5.85546875" customWidth="1"/>
    <col min="7950" max="7950" width="3.42578125" customWidth="1"/>
    <col min="7951" max="7953" width="0" hidden="1" customWidth="1"/>
    <col min="7954" max="7954" width="5.140625" bestFit="1" customWidth="1"/>
    <col min="7955" max="7955" width="0" hidden="1" customWidth="1"/>
    <col min="7956" max="7956" width="4.5703125" customWidth="1"/>
    <col min="7957" max="7957" width="0" hidden="1" customWidth="1"/>
    <col min="7958" max="7958" width="5.140625" customWidth="1"/>
    <col min="7959" max="7970" width="0" hidden="1" customWidth="1"/>
    <col min="7971" max="7971" width="11.85546875" customWidth="1"/>
    <col min="7972" max="7972" width="0" hidden="1" customWidth="1"/>
    <col min="7973" max="7973" width="3" customWidth="1"/>
    <col min="7974" max="7974" width="4.85546875" customWidth="1"/>
    <col min="7975" max="7975" width="0" hidden="1" customWidth="1"/>
    <col min="7976" max="7976" width="10.7109375" customWidth="1"/>
    <col min="7977" max="7977" width="0" hidden="1" customWidth="1"/>
    <col min="7978" max="7978" width="7.42578125" customWidth="1"/>
    <col min="7979" max="7981" width="0" hidden="1" customWidth="1"/>
    <col min="8193" max="8193" width="4.28515625" customWidth="1"/>
    <col min="8194" max="8196" width="0" hidden="1" customWidth="1"/>
    <col min="8197" max="8197" width="29.140625" customWidth="1"/>
    <col min="8198" max="8201" width="0" hidden="1" customWidth="1"/>
    <col min="8202" max="8202" width="25" customWidth="1"/>
    <col min="8203" max="8203" width="5.140625" customWidth="1"/>
    <col min="8204" max="8204" width="5.7109375" customWidth="1"/>
    <col min="8205" max="8205" width="5.85546875" customWidth="1"/>
    <col min="8206" max="8206" width="3.42578125" customWidth="1"/>
    <col min="8207" max="8209" width="0" hidden="1" customWidth="1"/>
    <col min="8210" max="8210" width="5.140625" bestFit="1" customWidth="1"/>
    <col min="8211" max="8211" width="0" hidden="1" customWidth="1"/>
    <col min="8212" max="8212" width="4.5703125" customWidth="1"/>
    <col min="8213" max="8213" width="0" hidden="1" customWidth="1"/>
    <col min="8214" max="8214" width="5.140625" customWidth="1"/>
    <col min="8215" max="8226" width="0" hidden="1" customWidth="1"/>
    <col min="8227" max="8227" width="11.85546875" customWidth="1"/>
    <col min="8228" max="8228" width="0" hidden="1" customWidth="1"/>
    <col min="8229" max="8229" width="3" customWidth="1"/>
    <col min="8230" max="8230" width="4.85546875" customWidth="1"/>
    <col min="8231" max="8231" width="0" hidden="1" customWidth="1"/>
    <col min="8232" max="8232" width="10.7109375" customWidth="1"/>
    <col min="8233" max="8233" width="0" hidden="1" customWidth="1"/>
    <col min="8234" max="8234" width="7.42578125" customWidth="1"/>
    <col min="8235" max="8237" width="0" hidden="1" customWidth="1"/>
    <col min="8449" max="8449" width="4.28515625" customWidth="1"/>
    <col min="8450" max="8452" width="0" hidden="1" customWidth="1"/>
    <col min="8453" max="8453" width="29.140625" customWidth="1"/>
    <col min="8454" max="8457" width="0" hidden="1" customWidth="1"/>
    <col min="8458" max="8458" width="25" customWidth="1"/>
    <col min="8459" max="8459" width="5.140625" customWidth="1"/>
    <col min="8460" max="8460" width="5.7109375" customWidth="1"/>
    <col min="8461" max="8461" width="5.85546875" customWidth="1"/>
    <col min="8462" max="8462" width="3.42578125" customWidth="1"/>
    <col min="8463" max="8465" width="0" hidden="1" customWidth="1"/>
    <col min="8466" max="8466" width="5.140625" bestFit="1" customWidth="1"/>
    <col min="8467" max="8467" width="0" hidden="1" customWidth="1"/>
    <col min="8468" max="8468" width="4.5703125" customWidth="1"/>
    <col min="8469" max="8469" width="0" hidden="1" customWidth="1"/>
    <col min="8470" max="8470" width="5.140625" customWidth="1"/>
    <col min="8471" max="8482" width="0" hidden="1" customWidth="1"/>
    <col min="8483" max="8483" width="11.85546875" customWidth="1"/>
    <col min="8484" max="8484" width="0" hidden="1" customWidth="1"/>
    <col min="8485" max="8485" width="3" customWidth="1"/>
    <col min="8486" max="8486" width="4.85546875" customWidth="1"/>
    <col min="8487" max="8487" width="0" hidden="1" customWidth="1"/>
    <col min="8488" max="8488" width="10.7109375" customWidth="1"/>
    <col min="8489" max="8489" width="0" hidden="1" customWidth="1"/>
    <col min="8490" max="8490" width="7.42578125" customWidth="1"/>
    <col min="8491" max="8493" width="0" hidden="1" customWidth="1"/>
    <col min="8705" max="8705" width="4.28515625" customWidth="1"/>
    <col min="8706" max="8708" width="0" hidden="1" customWidth="1"/>
    <col min="8709" max="8709" width="29.140625" customWidth="1"/>
    <col min="8710" max="8713" width="0" hidden="1" customWidth="1"/>
    <col min="8714" max="8714" width="25" customWidth="1"/>
    <col min="8715" max="8715" width="5.140625" customWidth="1"/>
    <col min="8716" max="8716" width="5.7109375" customWidth="1"/>
    <col min="8717" max="8717" width="5.85546875" customWidth="1"/>
    <col min="8718" max="8718" width="3.42578125" customWidth="1"/>
    <col min="8719" max="8721" width="0" hidden="1" customWidth="1"/>
    <col min="8722" max="8722" width="5.140625" bestFit="1" customWidth="1"/>
    <col min="8723" max="8723" width="0" hidden="1" customWidth="1"/>
    <col min="8724" max="8724" width="4.5703125" customWidth="1"/>
    <col min="8725" max="8725" width="0" hidden="1" customWidth="1"/>
    <col min="8726" max="8726" width="5.140625" customWidth="1"/>
    <col min="8727" max="8738" width="0" hidden="1" customWidth="1"/>
    <col min="8739" max="8739" width="11.85546875" customWidth="1"/>
    <col min="8740" max="8740" width="0" hidden="1" customWidth="1"/>
    <col min="8741" max="8741" width="3" customWidth="1"/>
    <col min="8742" max="8742" width="4.85546875" customWidth="1"/>
    <col min="8743" max="8743" width="0" hidden="1" customWidth="1"/>
    <col min="8744" max="8744" width="10.7109375" customWidth="1"/>
    <col min="8745" max="8745" width="0" hidden="1" customWidth="1"/>
    <col min="8746" max="8746" width="7.42578125" customWidth="1"/>
    <col min="8747" max="8749" width="0" hidden="1" customWidth="1"/>
    <col min="8961" max="8961" width="4.28515625" customWidth="1"/>
    <col min="8962" max="8964" width="0" hidden="1" customWidth="1"/>
    <col min="8965" max="8965" width="29.140625" customWidth="1"/>
    <col min="8966" max="8969" width="0" hidden="1" customWidth="1"/>
    <col min="8970" max="8970" width="25" customWidth="1"/>
    <col min="8971" max="8971" width="5.140625" customWidth="1"/>
    <col min="8972" max="8972" width="5.7109375" customWidth="1"/>
    <col min="8973" max="8973" width="5.85546875" customWidth="1"/>
    <col min="8974" max="8974" width="3.42578125" customWidth="1"/>
    <col min="8975" max="8977" width="0" hidden="1" customWidth="1"/>
    <col min="8978" max="8978" width="5.140625" bestFit="1" customWidth="1"/>
    <col min="8979" max="8979" width="0" hidden="1" customWidth="1"/>
    <col min="8980" max="8980" width="4.5703125" customWidth="1"/>
    <col min="8981" max="8981" width="0" hidden="1" customWidth="1"/>
    <col min="8982" max="8982" width="5.140625" customWidth="1"/>
    <col min="8983" max="8994" width="0" hidden="1" customWidth="1"/>
    <col min="8995" max="8995" width="11.85546875" customWidth="1"/>
    <col min="8996" max="8996" width="0" hidden="1" customWidth="1"/>
    <col min="8997" max="8997" width="3" customWidth="1"/>
    <col min="8998" max="8998" width="4.85546875" customWidth="1"/>
    <col min="8999" max="8999" width="0" hidden="1" customWidth="1"/>
    <col min="9000" max="9000" width="10.7109375" customWidth="1"/>
    <col min="9001" max="9001" width="0" hidden="1" customWidth="1"/>
    <col min="9002" max="9002" width="7.42578125" customWidth="1"/>
    <col min="9003" max="9005" width="0" hidden="1" customWidth="1"/>
    <col min="9217" max="9217" width="4.28515625" customWidth="1"/>
    <col min="9218" max="9220" width="0" hidden="1" customWidth="1"/>
    <col min="9221" max="9221" width="29.140625" customWidth="1"/>
    <col min="9222" max="9225" width="0" hidden="1" customWidth="1"/>
    <col min="9226" max="9226" width="25" customWidth="1"/>
    <col min="9227" max="9227" width="5.140625" customWidth="1"/>
    <col min="9228" max="9228" width="5.7109375" customWidth="1"/>
    <col min="9229" max="9229" width="5.85546875" customWidth="1"/>
    <col min="9230" max="9230" width="3.42578125" customWidth="1"/>
    <col min="9231" max="9233" width="0" hidden="1" customWidth="1"/>
    <col min="9234" max="9234" width="5.140625" bestFit="1" customWidth="1"/>
    <col min="9235" max="9235" width="0" hidden="1" customWidth="1"/>
    <col min="9236" max="9236" width="4.5703125" customWidth="1"/>
    <col min="9237" max="9237" width="0" hidden="1" customWidth="1"/>
    <col min="9238" max="9238" width="5.140625" customWidth="1"/>
    <col min="9239" max="9250" width="0" hidden="1" customWidth="1"/>
    <col min="9251" max="9251" width="11.85546875" customWidth="1"/>
    <col min="9252" max="9252" width="0" hidden="1" customWidth="1"/>
    <col min="9253" max="9253" width="3" customWidth="1"/>
    <col min="9254" max="9254" width="4.85546875" customWidth="1"/>
    <col min="9255" max="9255" width="0" hidden="1" customWidth="1"/>
    <col min="9256" max="9256" width="10.7109375" customWidth="1"/>
    <col min="9257" max="9257" width="0" hidden="1" customWidth="1"/>
    <col min="9258" max="9258" width="7.42578125" customWidth="1"/>
    <col min="9259" max="9261" width="0" hidden="1" customWidth="1"/>
    <col min="9473" max="9473" width="4.28515625" customWidth="1"/>
    <col min="9474" max="9476" width="0" hidden="1" customWidth="1"/>
    <col min="9477" max="9477" width="29.140625" customWidth="1"/>
    <col min="9478" max="9481" width="0" hidden="1" customWidth="1"/>
    <col min="9482" max="9482" width="25" customWidth="1"/>
    <col min="9483" max="9483" width="5.140625" customWidth="1"/>
    <col min="9484" max="9484" width="5.7109375" customWidth="1"/>
    <col min="9485" max="9485" width="5.85546875" customWidth="1"/>
    <col min="9486" max="9486" width="3.42578125" customWidth="1"/>
    <col min="9487" max="9489" width="0" hidden="1" customWidth="1"/>
    <col min="9490" max="9490" width="5.140625" bestFit="1" customWidth="1"/>
    <col min="9491" max="9491" width="0" hidden="1" customWidth="1"/>
    <col min="9492" max="9492" width="4.5703125" customWidth="1"/>
    <col min="9493" max="9493" width="0" hidden="1" customWidth="1"/>
    <col min="9494" max="9494" width="5.140625" customWidth="1"/>
    <col min="9495" max="9506" width="0" hidden="1" customWidth="1"/>
    <col min="9507" max="9507" width="11.85546875" customWidth="1"/>
    <col min="9508" max="9508" width="0" hidden="1" customWidth="1"/>
    <col min="9509" max="9509" width="3" customWidth="1"/>
    <col min="9510" max="9510" width="4.85546875" customWidth="1"/>
    <col min="9511" max="9511" width="0" hidden="1" customWidth="1"/>
    <col min="9512" max="9512" width="10.7109375" customWidth="1"/>
    <col min="9513" max="9513" width="0" hidden="1" customWidth="1"/>
    <col min="9514" max="9514" width="7.42578125" customWidth="1"/>
    <col min="9515" max="9517" width="0" hidden="1" customWidth="1"/>
    <col min="9729" max="9729" width="4.28515625" customWidth="1"/>
    <col min="9730" max="9732" width="0" hidden="1" customWidth="1"/>
    <col min="9733" max="9733" width="29.140625" customWidth="1"/>
    <col min="9734" max="9737" width="0" hidden="1" customWidth="1"/>
    <col min="9738" max="9738" width="25" customWidth="1"/>
    <col min="9739" max="9739" width="5.140625" customWidth="1"/>
    <col min="9740" max="9740" width="5.7109375" customWidth="1"/>
    <col min="9741" max="9741" width="5.85546875" customWidth="1"/>
    <col min="9742" max="9742" width="3.42578125" customWidth="1"/>
    <col min="9743" max="9745" width="0" hidden="1" customWidth="1"/>
    <col min="9746" max="9746" width="5.140625" bestFit="1" customWidth="1"/>
    <col min="9747" max="9747" width="0" hidden="1" customWidth="1"/>
    <col min="9748" max="9748" width="4.5703125" customWidth="1"/>
    <col min="9749" max="9749" width="0" hidden="1" customWidth="1"/>
    <col min="9750" max="9750" width="5.140625" customWidth="1"/>
    <col min="9751" max="9762" width="0" hidden="1" customWidth="1"/>
    <col min="9763" max="9763" width="11.85546875" customWidth="1"/>
    <col min="9764" max="9764" width="0" hidden="1" customWidth="1"/>
    <col min="9765" max="9765" width="3" customWidth="1"/>
    <col min="9766" max="9766" width="4.85546875" customWidth="1"/>
    <col min="9767" max="9767" width="0" hidden="1" customWidth="1"/>
    <col min="9768" max="9768" width="10.7109375" customWidth="1"/>
    <col min="9769" max="9769" width="0" hidden="1" customWidth="1"/>
    <col min="9770" max="9770" width="7.42578125" customWidth="1"/>
    <col min="9771" max="9773" width="0" hidden="1" customWidth="1"/>
    <col min="9985" max="9985" width="4.28515625" customWidth="1"/>
    <col min="9986" max="9988" width="0" hidden="1" customWidth="1"/>
    <col min="9989" max="9989" width="29.140625" customWidth="1"/>
    <col min="9990" max="9993" width="0" hidden="1" customWidth="1"/>
    <col min="9994" max="9994" width="25" customWidth="1"/>
    <col min="9995" max="9995" width="5.140625" customWidth="1"/>
    <col min="9996" max="9996" width="5.7109375" customWidth="1"/>
    <col min="9997" max="9997" width="5.85546875" customWidth="1"/>
    <col min="9998" max="9998" width="3.42578125" customWidth="1"/>
    <col min="9999" max="10001" width="0" hidden="1" customWidth="1"/>
    <col min="10002" max="10002" width="5.140625" bestFit="1" customWidth="1"/>
    <col min="10003" max="10003" width="0" hidden="1" customWidth="1"/>
    <col min="10004" max="10004" width="4.5703125" customWidth="1"/>
    <col min="10005" max="10005" width="0" hidden="1" customWidth="1"/>
    <col min="10006" max="10006" width="5.140625" customWidth="1"/>
    <col min="10007" max="10018" width="0" hidden="1" customWidth="1"/>
    <col min="10019" max="10019" width="11.85546875" customWidth="1"/>
    <col min="10020" max="10020" width="0" hidden="1" customWidth="1"/>
    <col min="10021" max="10021" width="3" customWidth="1"/>
    <col min="10022" max="10022" width="4.85546875" customWidth="1"/>
    <col min="10023" max="10023" width="0" hidden="1" customWidth="1"/>
    <col min="10024" max="10024" width="10.7109375" customWidth="1"/>
    <col min="10025" max="10025" width="0" hidden="1" customWidth="1"/>
    <col min="10026" max="10026" width="7.42578125" customWidth="1"/>
    <col min="10027" max="10029" width="0" hidden="1" customWidth="1"/>
    <col min="10241" max="10241" width="4.28515625" customWidth="1"/>
    <col min="10242" max="10244" width="0" hidden="1" customWidth="1"/>
    <col min="10245" max="10245" width="29.140625" customWidth="1"/>
    <col min="10246" max="10249" width="0" hidden="1" customWidth="1"/>
    <col min="10250" max="10250" width="25" customWidth="1"/>
    <col min="10251" max="10251" width="5.140625" customWidth="1"/>
    <col min="10252" max="10252" width="5.7109375" customWidth="1"/>
    <col min="10253" max="10253" width="5.85546875" customWidth="1"/>
    <col min="10254" max="10254" width="3.42578125" customWidth="1"/>
    <col min="10255" max="10257" width="0" hidden="1" customWidth="1"/>
    <col min="10258" max="10258" width="5.140625" bestFit="1" customWidth="1"/>
    <col min="10259" max="10259" width="0" hidden="1" customWidth="1"/>
    <col min="10260" max="10260" width="4.5703125" customWidth="1"/>
    <col min="10261" max="10261" width="0" hidden="1" customWidth="1"/>
    <col min="10262" max="10262" width="5.140625" customWidth="1"/>
    <col min="10263" max="10274" width="0" hidden="1" customWidth="1"/>
    <col min="10275" max="10275" width="11.85546875" customWidth="1"/>
    <col min="10276" max="10276" width="0" hidden="1" customWidth="1"/>
    <col min="10277" max="10277" width="3" customWidth="1"/>
    <col min="10278" max="10278" width="4.85546875" customWidth="1"/>
    <col min="10279" max="10279" width="0" hidden="1" customWidth="1"/>
    <col min="10280" max="10280" width="10.7109375" customWidth="1"/>
    <col min="10281" max="10281" width="0" hidden="1" customWidth="1"/>
    <col min="10282" max="10282" width="7.42578125" customWidth="1"/>
    <col min="10283" max="10285" width="0" hidden="1" customWidth="1"/>
    <col min="10497" max="10497" width="4.28515625" customWidth="1"/>
    <col min="10498" max="10500" width="0" hidden="1" customWidth="1"/>
    <col min="10501" max="10501" width="29.140625" customWidth="1"/>
    <col min="10502" max="10505" width="0" hidden="1" customWidth="1"/>
    <col min="10506" max="10506" width="25" customWidth="1"/>
    <col min="10507" max="10507" width="5.140625" customWidth="1"/>
    <col min="10508" max="10508" width="5.7109375" customWidth="1"/>
    <col min="10509" max="10509" width="5.85546875" customWidth="1"/>
    <col min="10510" max="10510" width="3.42578125" customWidth="1"/>
    <col min="10511" max="10513" width="0" hidden="1" customWidth="1"/>
    <col min="10514" max="10514" width="5.140625" bestFit="1" customWidth="1"/>
    <col min="10515" max="10515" width="0" hidden="1" customWidth="1"/>
    <col min="10516" max="10516" width="4.5703125" customWidth="1"/>
    <col min="10517" max="10517" width="0" hidden="1" customWidth="1"/>
    <col min="10518" max="10518" width="5.140625" customWidth="1"/>
    <col min="10519" max="10530" width="0" hidden="1" customWidth="1"/>
    <col min="10531" max="10531" width="11.85546875" customWidth="1"/>
    <col min="10532" max="10532" width="0" hidden="1" customWidth="1"/>
    <col min="10533" max="10533" width="3" customWidth="1"/>
    <col min="10534" max="10534" width="4.85546875" customWidth="1"/>
    <col min="10535" max="10535" width="0" hidden="1" customWidth="1"/>
    <col min="10536" max="10536" width="10.7109375" customWidth="1"/>
    <col min="10537" max="10537" width="0" hidden="1" customWidth="1"/>
    <col min="10538" max="10538" width="7.42578125" customWidth="1"/>
    <col min="10539" max="10541" width="0" hidden="1" customWidth="1"/>
    <col min="10753" max="10753" width="4.28515625" customWidth="1"/>
    <col min="10754" max="10756" width="0" hidden="1" customWidth="1"/>
    <col min="10757" max="10757" width="29.140625" customWidth="1"/>
    <col min="10758" max="10761" width="0" hidden="1" customWidth="1"/>
    <col min="10762" max="10762" width="25" customWidth="1"/>
    <col min="10763" max="10763" width="5.140625" customWidth="1"/>
    <col min="10764" max="10764" width="5.7109375" customWidth="1"/>
    <col min="10765" max="10765" width="5.85546875" customWidth="1"/>
    <col min="10766" max="10766" width="3.42578125" customWidth="1"/>
    <col min="10767" max="10769" width="0" hidden="1" customWidth="1"/>
    <col min="10770" max="10770" width="5.140625" bestFit="1" customWidth="1"/>
    <col min="10771" max="10771" width="0" hidden="1" customWidth="1"/>
    <col min="10772" max="10772" width="4.5703125" customWidth="1"/>
    <col min="10773" max="10773" width="0" hidden="1" customWidth="1"/>
    <col min="10774" max="10774" width="5.140625" customWidth="1"/>
    <col min="10775" max="10786" width="0" hidden="1" customWidth="1"/>
    <col min="10787" max="10787" width="11.85546875" customWidth="1"/>
    <col min="10788" max="10788" width="0" hidden="1" customWidth="1"/>
    <col min="10789" max="10789" width="3" customWidth="1"/>
    <col min="10790" max="10790" width="4.85546875" customWidth="1"/>
    <col min="10791" max="10791" width="0" hidden="1" customWidth="1"/>
    <col min="10792" max="10792" width="10.7109375" customWidth="1"/>
    <col min="10793" max="10793" width="0" hidden="1" customWidth="1"/>
    <col min="10794" max="10794" width="7.42578125" customWidth="1"/>
    <col min="10795" max="10797" width="0" hidden="1" customWidth="1"/>
    <col min="11009" max="11009" width="4.28515625" customWidth="1"/>
    <col min="11010" max="11012" width="0" hidden="1" customWidth="1"/>
    <col min="11013" max="11013" width="29.140625" customWidth="1"/>
    <col min="11014" max="11017" width="0" hidden="1" customWidth="1"/>
    <col min="11018" max="11018" width="25" customWidth="1"/>
    <col min="11019" max="11019" width="5.140625" customWidth="1"/>
    <col min="11020" max="11020" width="5.7109375" customWidth="1"/>
    <col min="11021" max="11021" width="5.85546875" customWidth="1"/>
    <col min="11022" max="11022" width="3.42578125" customWidth="1"/>
    <col min="11023" max="11025" width="0" hidden="1" customWidth="1"/>
    <col min="11026" max="11026" width="5.140625" bestFit="1" customWidth="1"/>
    <col min="11027" max="11027" width="0" hidden="1" customWidth="1"/>
    <col min="11028" max="11028" width="4.5703125" customWidth="1"/>
    <col min="11029" max="11029" width="0" hidden="1" customWidth="1"/>
    <col min="11030" max="11030" width="5.140625" customWidth="1"/>
    <col min="11031" max="11042" width="0" hidden="1" customWidth="1"/>
    <col min="11043" max="11043" width="11.85546875" customWidth="1"/>
    <col min="11044" max="11044" width="0" hidden="1" customWidth="1"/>
    <col min="11045" max="11045" width="3" customWidth="1"/>
    <col min="11046" max="11046" width="4.85546875" customWidth="1"/>
    <col min="11047" max="11047" width="0" hidden="1" customWidth="1"/>
    <col min="11048" max="11048" width="10.7109375" customWidth="1"/>
    <col min="11049" max="11049" width="0" hidden="1" customWidth="1"/>
    <col min="11050" max="11050" width="7.42578125" customWidth="1"/>
    <col min="11051" max="11053" width="0" hidden="1" customWidth="1"/>
    <col min="11265" max="11265" width="4.28515625" customWidth="1"/>
    <col min="11266" max="11268" width="0" hidden="1" customWidth="1"/>
    <col min="11269" max="11269" width="29.140625" customWidth="1"/>
    <col min="11270" max="11273" width="0" hidden="1" customWidth="1"/>
    <col min="11274" max="11274" width="25" customWidth="1"/>
    <col min="11275" max="11275" width="5.140625" customWidth="1"/>
    <col min="11276" max="11276" width="5.7109375" customWidth="1"/>
    <col min="11277" max="11277" width="5.85546875" customWidth="1"/>
    <col min="11278" max="11278" width="3.42578125" customWidth="1"/>
    <col min="11279" max="11281" width="0" hidden="1" customWidth="1"/>
    <col min="11282" max="11282" width="5.140625" bestFit="1" customWidth="1"/>
    <col min="11283" max="11283" width="0" hidden="1" customWidth="1"/>
    <col min="11284" max="11284" width="4.5703125" customWidth="1"/>
    <col min="11285" max="11285" width="0" hidden="1" customWidth="1"/>
    <col min="11286" max="11286" width="5.140625" customWidth="1"/>
    <col min="11287" max="11298" width="0" hidden="1" customWidth="1"/>
    <col min="11299" max="11299" width="11.85546875" customWidth="1"/>
    <col min="11300" max="11300" width="0" hidden="1" customWidth="1"/>
    <col min="11301" max="11301" width="3" customWidth="1"/>
    <col min="11302" max="11302" width="4.85546875" customWidth="1"/>
    <col min="11303" max="11303" width="0" hidden="1" customWidth="1"/>
    <col min="11304" max="11304" width="10.7109375" customWidth="1"/>
    <col min="11305" max="11305" width="0" hidden="1" customWidth="1"/>
    <col min="11306" max="11306" width="7.42578125" customWidth="1"/>
    <col min="11307" max="11309" width="0" hidden="1" customWidth="1"/>
    <col min="11521" max="11521" width="4.28515625" customWidth="1"/>
    <col min="11522" max="11524" width="0" hidden="1" customWidth="1"/>
    <col min="11525" max="11525" width="29.140625" customWidth="1"/>
    <col min="11526" max="11529" width="0" hidden="1" customWidth="1"/>
    <col min="11530" max="11530" width="25" customWidth="1"/>
    <col min="11531" max="11531" width="5.140625" customWidth="1"/>
    <col min="11532" max="11532" width="5.7109375" customWidth="1"/>
    <col min="11533" max="11533" width="5.85546875" customWidth="1"/>
    <col min="11534" max="11534" width="3.42578125" customWidth="1"/>
    <col min="11535" max="11537" width="0" hidden="1" customWidth="1"/>
    <col min="11538" max="11538" width="5.140625" bestFit="1" customWidth="1"/>
    <col min="11539" max="11539" width="0" hidden="1" customWidth="1"/>
    <col min="11540" max="11540" width="4.5703125" customWidth="1"/>
    <col min="11541" max="11541" width="0" hidden="1" customWidth="1"/>
    <col min="11542" max="11542" width="5.140625" customWidth="1"/>
    <col min="11543" max="11554" width="0" hidden="1" customWidth="1"/>
    <col min="11555" max="11555" width="11.85546875" customWidth="1"/>
    <col min="11556" max="11556" width="0" hidden="1" customWidth="1"/>
    <col min="11557" max="11557" width="3" customWidth="1"/>
    <col min="11558" max="11558" width="4.85546875" customWidth="1"/>
    <col min="11559" max="11559" width="0" hidden="1" customWidth="1"/>
    <col min="11560" max="11560" width="10.7109375" customWidth="1"/>
    <col min="11561" max="11561" width="0" hidden="1" customWidth="1"/>
    <col min="11562" max="11562" width="7.42578125" customWidth="1"/>
    <col min="11563" max="11565" width="0" hidden="1" customWidth="1"/>
    <col min="11777" max="11777" width="4.28515625" customWidth="1"/>
    <col min="11778" max="11780" width="0" hidden="1" customWidth="1"/>
    <col min="11781" max="11781" width="29.140625" customWidth="1"/>
    <col min="11782" max="11785" width="0" hidden="1" customWidth="1"/>
    <col min="11786" max="11786" width="25" customWidth="1"/>
    <col min="11787" max="11787" width="5.140625" customWidth="1"/>
    <col min="11788" max="11788" width="5.7109375" customWidth="1"/>
    <col min="11789" max="11789" width="5.85546875" customWidth="1"/>
    <col min="11790" max="11790" width="3.42578125" customWidth="1"/>
    <col min="11791" max="11793" width="0" hidden="1" customWidth="1"/>
    <col min="11794" max="11794" width="5.140625" bestFit="1" customWidth="1"/>
    <col min="11795" max="11795" width="0" hidden="1" customWidth="1"/>
    <col min="11796" max="11796" width="4.5703125" customWidth="1"/>
    <col min="11797" max="11797" width="0" hidden="1" customWidth="1"/>
    <col min="11798" max="11798" width="5.140625" customWidth="1"/>
    <col min="11799" max="11810" width="0" hidden="1" customWidth="1"/>
    <col min="11811" max="11811" width="11.85546875" customWidth="1"/>
    <col min="11812" max="11812" width="0" hidden="1" customWidth="1"/>
    <col min="11813" max="11813" width="3" customWidth="1"/>
    <col min="11814" max="11814" width="4.85546875" customWidth="1"/>
    <col min="11815" max="11815" width="0" hidden="1" customWidth="1"/>
    <col min="11816" max="11816" width="10.7109375" customWidth="1"/>
    <col min="11817" max="11817" width="0" hidden="1" customWidth="1"/>
    <col min="11818" max="11818" width="7.42578125" customWidth="1"/>
    <col min="11819" max="11821" width="0" hidden="1" customWidth="1"/>
    <col min="12033" max="12033" width="4.28515625" customWidth="1"/>
    <col min="12034" max="12036" width="0" hidden="1" customWidth="1"/>
    <col min="12037" max="12037" width="29.140625" customWidth="1"/>
    <col min="12038" max="12041" width="0" hidden="1" customWidth="1"/>
    <col min="12042" max="12042" width="25" customWidth="1"/>
    <col min="12043" max="12043" width="5.140625" customWidth="1"/>
    <col min="12044" max="12044" width="5.7109375" customWidth="1"/>
    <col min="12045" max="12045" width="5.85546875" customWidth="1"/>
    <col min="12046" max="12046" width="3.42578125" customWidth="1"/>
    <col min="12047" max="12049" width="0" hidden="1" customWidth="1"/>
    <col min="12050" max="12050" width="5.140625" bestFit="1" customWidth="1"/>
    <col min="12051" max="12051" width="0" hidden="1" customWidth="1"/>
    <col min="12052" max="12052" width="4.5703125" customWidth="1"/>
    <col min="12053" max="12053" width="0" hidden="1" customWidth="1"/>
    <col min="12054" max="12054" width="5.140625" customWidth="1"/>
    <col min="12055" max="12066" width="0" hidden="1" customWidth="1"/>
    <col min="12067" max="12067" width="11.85546875" customWidth="1"/>
    <col min="12068" max="12068" width="0" hidden="1" customWidth="1"/>
    <col min="12069" max="12069" width="3" customWidth="1"/>
    <col min="12070" max="12070" width="4.85546875" customWidth="1"/>
    <col min="12071" max="12071" width="0" hidden="1" customWidth="1"/>
    <col min="12072" max="12072" width="10.7109375" customWidth="1"/>
    <col min="12073" max="12073" width="0" hidden="1" customWidth="1"/>
    <col min="12074" max="12074" width="7.42578125" customWidth="1"/>
    <col min="12075" max="12077" width="0" hidden="1" customWidth="1"/>
    <col min="12289" max="12289" width="4.28515625" customWidth="1"/>
    <col min="12290" max="12292" width="0" hidden="1" customWidth="1"/>
    <col min="12293" max="12293" width="29.140625" customWidth="1"/>
    <col min="12294" max="12297" width="0" hidden="1" customWidth="1"/>
    <col min="12298" max="12298" width="25" customWidth="1"/>
    <col min="12299" max="12299" width="5.140625" customWidth="1"/>
    <col min="12300" max="12300" width="5.7109375" customWidth="1"/>
    <col min="12301" max="12301" width="5.85546875" customWidth="1"/>
    <col min="12302" max="12302" width="3.42578125" customWidth="1"/>
    <col min="12303" max="12305" width="0" hidden="1" customWidth="1"/>
    <col min="12306" max="12306" width="5.140625" bestFit="1" customWidth="1"/>
    <col min="12307" max="12307" width="0" hidden="1" customWidth="1"/>
    <col min="12308" max="12308" width="4.5703125" customWidth="1"/>
    <col min="12309" max="12309" width="0" hidden="1" customWidth="1"/>
    <col min="12310" max="12310" width="5.140625" customWidth="1"/>
    <col min="12311" max="12322" width="0" hidden="1" customWidth="1"/>
    <col min="12323" max="12323" width="11.85546875" customWidth="1"/>
    <col min="12324" max="12324" width="0" hidden="1" customWidth="1"/>
    <col min="12325" max="12325" width="3" customWidth="1"/>
    <col min="12326" max="12326" width="4.85546875" customWidth="1"/>
    <col min="12327" max="12327" width="0" hidden="1" customWidth="1"/>
    <col min="12328" max="12328" width="10.7109375" customWidth="1"/>
    <col min="12329" max="12329" width="0" hidden="1" customWidth="1"/>
    <col min="12330" max="12330" width="7.42578125" customWidth="1"/>
    <col min="12331" max="12333" width="0" hidden="1" customWidth="1"/>
    <col min="12545" max="12545" width="4.28515625" customWidth="1"/>
    <col min="12546" max="12548" width="0" hidden="1" customWidth="1"/>
    <col min="12549" max="12549" width="29.140625" customWidth="1"/>
    <col min="12550" max="12553" width="0" hidden="1" customWidth="1"/>
    <col min="12554" max="12554" width="25" customWidth="1"/>
    <col min="12555" max="12555" width="5.140625" customWidth="1"/>
    <col min="12556" max="12556" width="5.7109375" customWidth="1"/>
    <col min="12557" max="12557" width="5.85546875" customWidth="1"/>
    <col min="12558" max="12558" width="3.42578125" customWidth="1"/>
    <col min="12559" max="12561" width="0" hidden="1" customWidth="1"/>
    <col min="12562" max="12562" width="5.140625" bestFit="1" customWidth="1"/>
    <col min="12563" max="12563" width="0" hidden="1" customWidth="1"/>
    <col min="12564" max="12564" width="4.5703125" customWidth="1"/>
    <col min="12565" max="12565" width="0" hidden="1" customWidth="1"/>
    <col min="12566" max="12566" width="5.140625" customWidth="1"/>
    <col min="12567" max="12578" width="0" hidden="1" customWidth="1"/>
    <col min="12579" max="12579" width="11.85546875" customWidth="1"/>
    <col min="12580" max="12580" width="0" hidden="1" customWidth="1"/>
    <col min="12581" max="12581" width="3" customWidth="1"/>
    <col min="12582" max="12582" width="4.85546875" customWidth="1"/>
    <col min="12583" max="12583" width="0" hidden="1" customWidth="1"/>
    <col min="12584" max="12584" width="10.7109375" customWidth="1"/>
    <col min="12585" max="12585" width="0" hidden="1" customWidth="1"/>
    <col min="12586" max="12586" width="7.42578125" customWidth="1"/>
    <col min="12587" max="12589" width="0" hidden="1" customWidth="1"/>
    <col min="12801" max="12801" width="4.28515625" customWidth="1"/>
    <col min="12802" max="12804" width="0" hidden="1" customWidth="1"/>
    <col min="12805" max="12805" width="29.140625" customWidth="1"/>
    <col min="12806" max="12809" width="0" hidden="1" customWidth="1"/>
    <col min="12810" max="12810" width="25" customWidth="1"/>
    <col min="12811" max="12811" width="5.140625" customWidth="1"/>
    <col min="12812" max="12812" width="5.7109375" customWidth="1"/>
    <col min="12813" max="12813" width="5.85546875" customWidth="1"/>
    <col min="12814" max="12814" width="3.42578125" customWidth="1"/>
    <col min="12815" max="12817" width="0" hidden="1" customWidth="1"/>
    <col min="12818" max="12818" width="5.140625" bestFit="1" customWidth="1"/>
    <col min="12819" max="12819" width="0" hidden="1" customWidth="1"/>
    <col min="12820" max="12820" width="4.5703125" customWidth="1"/>
    <col min="12821" max="12821" width="0" hidden="1" customWidth="1"/>
    <col min="12822" max="12822" width="5.140625" customWidth="1"/>
    <col min="12823" max="12834" width="0" hidden="1" customWidth="1"/>
    <col min="12835" max="12835" width="11.85546875" customWidth="1"/>
    <col min="12836" max="12836" width="0" hidden="1" customWidth="1"/>
    <col min="12837" max="12837" width="3" customWidth="1"/>
    <col min="12838" max="12838" width="4.85546875" customWidth="1"/>
    <col min="12839" max="12839" width="0" hidden="1" customWidth="1"/>
    <col min="12840" max="12840" width="10.7109375" customWidth="1"/>
    <col min="12841" max="12841" width="0" hidden="1" customWidth="1"/>
    <col min="12842" max="12842" width="7.42578125" customWidth="1"/>
    <col min="12843" max="12845" width="0" hidden="1" customWidth="1"/>
    <col min="13057" max="13057" width="4.28515625" customWidth="1"/>
    <col min="13058" max="13060" width="0" hidden="1" customWidth="1"/>
    <col min="13061" max="13061" width="29.140625" customWidth="1"/>
    <col min="13062" max="13065" width="0" hidden="1" customWidth="1"/>
    <col min="13066" max="13066" width="25" customWidth="1"/>
    <col min="13067" max="13067" width="5.140625" customWidth="1"/>
    <col min="13068" max="13068" width="5.7109375" customWidth="1"/>
    <col min="13069" max="13069" width="5.85546875" customWidth="1"/>
    <col min="13070" max="13070" width="3.42578125" customWidth="1"/>
    <col min="13071" max="13073" width="0" hidden="1" customWidth="1"/>
    <col min="13074" max="13074" width="5.140625" bestFit="1" customWidth="1"/>
    <col min="13075" max="13075" width="0" hidden="1" customWidth="1"/>
    <col min="13076" max="13076" width="4.5703125" customWidth="1"/>
    <col min="13077" max="13077" width="0" hidden="1" customWidth="1"/>
    <col min="13078" max="13078" width="5.140625" customWidth="1"/>
    <col min="13079" max="13090" width="0" hidden="1" customWidth="1"/>
    <col min="13091" max="13091" width="11.85546875" customWidth="1"/>
    <col min="13092" max="13092" width="0" hidden="1" customWidth="1"/>
    <col min="13093" max="13093" width="3" customWidth="1"/>
    <col min="13094" max="13094" width="4.85546875" customWidth="1"/>
    <col min="13095" max="13095" width="0" hidden="1" customWidth="1"/>
    <col min="13096" max="13096" width="10.7109375" customWidth="1"/>
    <col min="13097" max="13097" width="0" hidden="1" customWidth="1"/>
    <col min="13098" max="13098" width="7.42578125" customWidth="1"/>
    <col min="13099" max="13101" width="0" hidden="1" customWidth="1"/>
    <col min="13313" max="13313" width="4.28515625" customWidth="1"/>
    <col min="13314" max="13316" width="0" hidden="1" customWidth="1"/>
    <col min="13317" max="13317" width="29.140625" customWidth="1"/>
    <col min="13318" max="13321" width="0" hidden="1" customWidth="1"/>
    <col min="13322" max="13322" width="25" customWidth="1"/>
    <col min="13323" max="13323" width="5.140625" customWidth="1"/>
    <col min="13324" max="13324" width="5.7109375" customWidth="1"/>
    <col min="13325" max="13325" width="5.85546875" customWidth="1"/>
    <col min="13326" max="13326" width="3.42578125" customWidth="1"/>
    <col min="13327" max="13329" width="0" hidden="1" customWidth="1"/>
    <col min="13330" max="13330" width="5.140625" bestFit="1" customWidth="1"/>
    <col min="13331" max="13331" width="0" hidden="1" customWidth="1"/>
    <col min="13332" max="13332" width="4.5703125" customWidth="1"/>
    <col min="13333" max="13333" width="0" hidden="1" customWidth="1"/>
    <col min="13334" max="13334" width="5.140625" customWidth="1"/>
    <col min="13335" max="13346" width="0" hidden="1" customWidth="1"/>
    <col min="13347" max="13347" width="11.85546875" customWidth="1"/>
    <col min="13348" max="13348" width="0" hidden="1" customWidth="1"/>
    <col min="13349" max="13349" width="3" customWidth="1"/>
    <col min="13350" max="13350" width="4.85546875" customWidth="1"/>
    <col min="13351" max="13351" width="0" hidden="1" customWidth="1"/>
    <col min="13352" max="13352" width="10.7109375" customWidth="1"/>
    <col min="13353" max="13353" width="0" hidden="1" customWidth="1"/>
    <col min="13354" max="13354" width="7.42578125" customWidth="1"/>
    <col min="13355" max="13357" width="0" hidden="1" customWidth="1"/>
    <col min="13569" max="13569" width="4.28515625" customWidth="1"/>
    <col min="13570" max="13572" width="0" hidden="1" customWidth="1"/>
    <col min="13573" max="13573" width="29.140625" customWidth="1"/>
    <col min="13574" max="13577" width="0" hidden="1" customWidth="1"/>
    <col min="13578" max="13578" width="25" customWidth="1"/>
    <col min="13579" max="13579" width="5.140625" customWidth="1"/>
    <col min="13580" max="13580" width="5.7109375" customWidth="1"/>
    <col min="13581" max="13581" width="5.85546875" customWidth="1"/>
    <col min="13582" max="13582" width="3.42578125" customWidth="1"/>
    <col min="13583" max="13585" width="0" hidden="1" customWidth="1"/>
    <col min="13586" max="13586" width="5.140625" bestFit="1" customWidth="1"/>
    <col min="13587" max="13587" width="0" hidden="1" customWidth="1"/>
    <col min="13588" max="13588" width="4.5703125" customWidth="1"/>
    <col min="13589" max="13589" width="0" hidden="1" customWidth="1"/>
    <col min="13590" max="13590" width="5.140625" customWidth="1"/>
    <col min="13591" max="13602" width="0" hidden="1" customWidth="1"/>
    <col min="13603" max="13603" width="11.85546875" customWidth="1"/>
    <col min="13604" max="13604" width="0" hidden="1" customWidth="1"/>
    <col min="13605" max="13605" width="3" customWidth="1"/>
    <col min="13606" max="13606" width="4.85546875" customWidth="1"/>
    <col min="13607" max="13607" width="0" hidden="1" customWidth="1"/>
    <col min="13608" max="13608" width="10.7109375" customWidth="1"/>
    <col min="13609" max="13609" width="0" hidden="1" customWidth="1"/>
    <col min="13610" max="13610" width="7.42578125" customWidth="1"/>
    <col min="13611" max="13613" width="0" hidden="1" customWidth="1"/>
    <col min="13825" max="13825" width="4.28515625" customWidth="1"/>
    <col min="13826" max="13828" width="0" hidden="1" customWidth="1"/>
    <col min="13829" max="13829" width="29.140625" customWidth="1"/>
    <col min="13830" max="13833" width="0" hidden="1" customWidth="1"/>
    <col min="13834" max="13834" width="25" customWidth="1"/>
    <col min="13835" max="13835" width="5.140625" customWidth="1"/>
    <col min="13836" max="13836" width="5.7109375" customWidth="1"/>
    <col min="13837" max="13837" width="5.85546875" customWidth="1"/>
    <col min="13838" max="13838" width="3.42578125" customWidth="1"/>
    <col min="13839" max="13841" width="0" hidden="1" customWidth="1"/>
    <col min="13842" max="13842" width="5.140625" bestFit="1" customWidth="1"/>
    <col min="13843" max="13843" width="0" hidden="1" customWidth="1"/>
    <col min="13844" max="13844" width="4.5703125" customWidth="1"/>
    <col min="13845" max="13845" width="0" hidden="1" customWidth="1"/>
    <col min="13846" max="13846" width="5.140625" customWidth="1"/>
    <col min="13847" max="13858" width="0" hidden="1" customWidth="1"/>
    <col min="13859" max="13859" width="11.85546875" customWidth="1"/>
    <col min="13860" max="13860" width="0" hidden="1" customWidth="1"/>
    <col min="13861" max="13861" width="3" customWidth="1"/>
    <col min="13862" max="13862" width="4.85546875" customWidth="1"/>
    <col min="13863" max="13863" width="0" hidden="1" customWidth="1"/>
    <col min="13864" max="13864" width="10.7109375" customWidth="1"/>
    <col min="13865" max="13865" width="0" hidden="1" customWidth="1"/>
    <col min="13866" max="13866" width="7.42578125" customWidth="1"/>
    <col min="13867" max="13869" width="0" hidden="1" customWidth="1"/>
    <col min="14081" max="14081" width="4.28515625" customWidth="1"/>
    <col min="14082" max="14084" width="0" hidden="1" customWidth="1"/>
    <col min="14085" max="14085" width="29.140625" customWidth="1"/>
    <col min="14086" max="14089" width="0" hidden="1" customWidth="1"/>
    <col min="14090" max="14090" width="25" customWidth="1"/>
    <col min="14091" max="14091" width="5.140625" customWidth="1"/>
    <col min="14092" max="14092" width="5.7109375" customWidth="1"/>
    <col min="14093" max="14093" width="5.85546875" customWidth="1"/>
    <col min="14094" max="14094" width="3.42578125" customWidth="1"/>
    <col min="14095" max="14097" width="0" hidden="1" customWidth="1"/>
    <col min="14098" max="14098" width="5.140625" bestFit="1" customWidth="1"/>
    <col min="14099" max="14099" width="0" hidden="1" customWidth="1"/>
    <col min="14100" max="14100" width="4.5703125" customWidth="1"/>
    <col min="14101" max="14101" width="0" hidden="1" customWidth="1"/>
    <col min="14102" max="14102" width="5.140625" customWidth="1"/>
    <col min="14103" max="14114" width="0" hidden="1" customWidth="1"/>
    <col min="14115" max="14115" width="11.85546875" customWidth="1"/>
    <col min="14116" max="14116" width="0" hidden="1" customWidth="1"/>
    <col min="14117" max="14117" width="3" customWidth="1"/>
    <col min="14118" max="14118" width="4.85546875" customWidth="1"/>
    <col min="14119" max="14119" width="0" hidden="1" customWidth="1"/>
    <col min="14120" max="14120" width="10.7109375" customWidth="1"/>
    <col min="14121" max="14121" width="0" hidden="1" customWidth="1"/>
    <col min="14122" max="14122" width="7.42578125" customWidth="1"/>
    <col min="14123" max="14125" width="0" hidden="1" customWidth="1"/>
    <col min="14337" max="14337" width="4.28515625" customWidth="1"/>
    <col min="14338" max="14340" width="0" hidden="1" customWidth="1"/>
    <col min="14341" max="14341" width="29.140625" customWidth="1"/>
    <col min="14342" max="14345" width="0" hidden="1" customWidth="1"/>
    <col min="14346" max="14346" width="25" customWidth="1"/>
    <col min="14347" max="14347" width="5.140625" customWidth="1"/>
    <col min="14348" max="14348" width="5.7109375" customWidth="1"/>
    <col min="14349" max="14349" width="5.85546875" customWidth="1"/>
    <col min="14350" max="14350" width="3.42578125" customWidth="1"/>
    <col min="14351" max="14353" width="0" hidden="1" customWidth="1"/>
    <col min="14354" max="14354" width="5.140625" bestFit="1" customWidth="1"/>
    <col min="14355" max="14355" width="0" hidden="1" customWidth="1"/>
    <col min="14356" max="14356" width="4.5703125" customWidth="1"/>
    <col min="14357" max="14357" width="0" hidden="1" customWidth="1"/>
    <col min="14358" max="14358" width="5.140625" customWidth="1"/>
    <col min="14359" max="14370" width="0" hidden="1" customWidth="1"/>
    <col min="14371" max="14371" width="11.85546875" customWidth="1"/>
    <col min="14372" max="14372" width="0" hidden="1" customWidth="1"/>
    <col min="14373" max="14373" width="3" customWidth="1"/>
    <col min="14374" max="14374" width="4.85546875" customWidth="1"/>
    <col min="14375" max="14375" width="0" hidden="1" customWidth="1"/>
    <col min="14376" max="14376" width="10.7109375" customWidth="1"/>
    <col min="14377" max="14377" width="0" hidden="1" customWidth="1"/>
    <col min="14378" max="14378" width="7.42578125" customWidth="1"/>
    <col min="14379" max="14381" width="0" hidden="1" customWidth="1"/>
    <col min="14593" max="14593" width="4.28515625" customWidth="1"/>
    <col min="14594" max="14596" width="0" hidden="1" customWidth="1"/>
    <col min="14597" max="14597" width="29.140625" customWidth="1"/>
    <col min="14598" max="14601" width="0" hidden="1" customWidth="1"/>
    <col min="14602" max="14602" width="25" customWidth="1"/>
    <col min="14603" max="14603" width="5.140625" customWidth="1"/>
    <col min="14604" max="14604" width="5.7109375" customWidth="1"/>
    <col min="14605" max="14605" width="5.85546875" customWidth="1"/>
    <col min="14606" max="14606" width="3.42578125" customWidth="1"/>
    <col min="14607" max="14609" width="0" hidden="1" customWidth="1"/>
    <col min="14610" max="14610" width="5.140625" bestFit="1" customWidth="1"/>
    <col min="14611" max="14611" width="0" hidden="1" customWidth="1"/>
    <col min="14612" max="14612" width="4.5703125" customWidth="1"/>
    <col min="14613" max="14613" width="0" hidden="1" customWidth="1"/>
    <col min="14614" max="14614" width="5.140625" customWidth="1"/>
    <col min="14615" max="14626" width="0" hidden="1" customWidth="1"/>
    <col min="14627" max="14627" width="11.85546875" customWidth="1"/>
    <col min="14628" max="14628" width="0" hidden="1" customWidth="1"/>
    <col min="14629" max="14629" width="3" customWidth="1"/>
    <col min="14630" max="14630" width="4.85546875" customWidth="1"/>
    <col min="14631" max="14631" width="0" hidden="1" customWidth="1"/>
    <col min="14632" max="14632" width="10.7109375" customWidth="1"/>
    <col min="14633" max="14633" width="0" hidden="1" customWidth="1"/>
    <col min="14634" max="14634" width="7.42578125" customWidth="1"/>
    <col min="14635" max="14637" width="0" hidden="1" customWidth="1"/>
    <col min="14849" max="14849" width="4.28515625" customWidth="1"/>
    <col min="14850" max="14852" width="0" hidden="1" customWidth="1"/>
    <col min="14853" max="14853" width="29.140625" customWidth="1"/>
    <col min="14854" max="14857" width="0" hidden="1" customWidth="1"/>
    <col min="14858" max="14858" width="25" customWidth="1"/>
    <col min="14859" max="14859" width="5.140625" customWidth="1"/>
    <col min="14860" max="14860" width="5.7109375" customWidth="1"/>
    <col min="14861" max="14861" width="5.85546875" customWidth="1"/>
    <col min="14862" max="14862" width="3.42578125" customWidth="1"/>
    <col min="14863" max="14865" width="0" hidden="1" customWidth="1"/>
    <col min="14866" max="14866" width="5.140625" bestFit="1" customWidth="1"/>
    <col min="14867" max="14867" width="0" hidden="1" customWidth="1"/>
    <col min="14868" max="14868" width="4.5703125" customWidth="1"/>
    <col min="14869" max="14869" width="0" hidden="1" customWidth="1"/>
    <col min="14870" max="14870" width="5.140625" customWidth="1"/>
    <col min="14871" max="14882" width="0" hidden="1" customWidth="1"/>
    <col min="14883" max="14883" width="11.85546875" customWidth="1"/>
    <col min="14884" max="14884" width="0" hidden="1" customWidth="1"/>
    <col min="14885" max="14885" width="3" customWidth="1"/>
    <col min="14886" max="14886" width="4.85546875" customWidth="1"/>
    <col min="14887" max="14887" width="0" hidden="1" customWidth="1"/>
    <col min="14888" max="14888" width="10.7109375" customWidth="1"/>
    <col min="14889" max="14889" width="0" hidden="1" customWidth="1"/>
    <col min="14890" max="14890" width="7.42578125" customWidth="1"/>
    <col min="14891" max="14893" width="0" hidden="1" customWidth="1"/>
    <col min="15105" max="15105" width="4.28515625" customWidth="1"/>
    <col min="15106" max="15108" width="0" hidden="1" customWidth="1"/>
    <col min="15109" max="15109" width="29.140625" customWidth="1"/>
    <col min="15110" max="15113" width="0" hidden="1" customWidth="1"/>
    <col min="15114" max="15114" width="25" customWidth="1"/>
    <col min="15115" max="15115" width="5.140625" customWidth="1"/>
    <col min="15116" max="15116" width="5.7109375" customWidth="1"/>
    <col min="15117" max="15117" width="5.85546875" customWidth="1"/>
    <col min="15118" max="15118" width="3.42578125" customWidth="1"/>
    <col min="15119" max="15121" width="0" hidden="1" customWidth="1"/>
    <col min="15122" max="15122" width="5.140625" bestFit="1" customWidth="1"/>
    <col min="15123" max="15123" width="0" hidden="1" customWidth="1"/>
    <col min="15124" max="15124" width="4.5703125" customWidth="1"/>
    <col min="15125" max="15125" width="0" hidden="1" customWidth="1"/>
    <col min="15126" max="15126" width="5.140625" customWidth="1"/>
    <col min="15127" max="15138" width="0" hidden="1" customWidth="1"/>
    <col min="15139" max="15139" width="11.85546875" customWidth="1"/>
    <col min="15140" max="15140" width="0" hidden="1" customWidth="1"/>
    <col min="15141" max="15141" width="3" customWidth="1"/>
    <col min="15142" max="15142" width="4.85546875" customWidth="1"/>
    <col min="15143" max="15143" width="0" hidden="1" customWidth="1"/>
    <col min="15144" max="15144" width="10.7109375" customWidth="1"/>
    <col min="15145" max="15145" width="0" hidden="1" customWidth="1"/>
    <col min="15146" max="15146" width="7.42578125" customWidth="1"/>
    <col min="15147" max="15149" width="0" hidden="1" customWidth="1"/>
    <col min="15361" max="15361" width="4.28515625" customWidth="1"/>
    <col min="15362" max="15364" width="0" hidden="1" customWidth="1"/>
    <col min="15365" max="15365" width="29.140625" customWidth="1"/>
    <col min="15366" max="15369" width="0" hidden="1" customWidth="1"/>
    <col min="15370" max="15370" width="25" customWidth="1"/>
    <col min="15371" max="15371" width="5.140625" customWidth="1"/>
    <col min="15372" max="15372" width="5.7109375" customWidth="1"/>
    <col min="15373" max="15373" width="5.85546875" customWidth="1"/>
    <col min="15374" max="15374" width="3.42578125" customWidth="1"/>
    <col min="15375" max="15377" width="0" hidden="1" customWidth="1"/>
    <col min="15378" max="15378" width="5.140625" bestFit="1" customWidth="1"/>
    <col min="15379" max="15379" width="0" hidden="1" customWidth="1"/>
    <col min="15380" max="15380" width="4.5703125" customWidth="1"/>
    <col min="15381" max="15381" width="0" hidden="1" customWidth="1"/>
    <col min="15382" max="15382" width="5.140625" customWidth="1"/>
    <col min="15383" max="15394" width="0" hidden="1" customWidth="1"/>
    <col min="15395" max="15395" width="11.85546875" customWidth="1"/>
    <col min="15396" max="15396" width="0" hidden="1" customWidth="1"/>
    <col min="15397" max="15397" width="3" customWidth="1"/>
    <col min="15398" max="15398" width="4.85546875" customWidth="1"/>
    <col min="15399" max="15399" width="0" hidden="1" customWidth="1"/>
    <col min="15400" max="15400" width="10.7109375" customWidth="1"/>
    <col min="15401" max="15401" width="0" hidden="1" customWidth="1"/>
    <col min="15402" max="15402" width="7.42578125" customWidth="1"/>
    <col min="15403" max="15405" width="0" hidden="1" customWidth="1"/>
    <col min="15617" max="15617" width="4.28515625" customWidth="1"/>
    <col min="15618" max="15620" width="0" hidden="1" customWidth="1"/>
    <col min="15621" max="15621" width="29.140625" customWidth="1"/>
    <col min="15622" max="15625" width="0" hidden="1" customWidth="1"/>
    <col min="15626" max="15626" width="25" customWidth="1"/>
    <col min="15627" max="15627" width="5.140625" customWidth="1"/>
    <col min="15628" max="15628" width="5.7109375" customWidth="1"/>
    <col min="15629" max="15629" width="5.85546875" customWidth="1"/>
    <col min="15630" max="15630" width="3.42578125" customWidth="1"/>
    <col min="15631" max="15633" width="0" hidden="1" customWidth="1"/>
    <col min="15634" max="15634" width="5.140625" bestFit="1" customWidth="1"/>
    <col min="15635" max="15635" width="0" hidden="1" customWidth="1"/>
    <col min="15636" max="15636" width="4.5703125" customWidth="1"/>
    <col min="15637" max="15637" width="0" hidden="1" customWidth="1"/>
    <col min="15638" max="15638" width="5.140625" customWidth="1"/>
    <col min="15639" max="15650" width="0" hidden="1" customWidth="1"/>
    <col min="15651" max="15651" width="11.85546875" customWidth="1"/>
    <col min="15652" max="15652" width="0" hidden="1" customWidth="1"/>
    <col min="15653" max="15653" width="3" customWidth="1"/>
    <col min="15654" max="15654" width="4.85546875" customWidth="1"/>
    <col min="15655" max="15655" width="0" hidden="1" customWidth="1"/>
    <col min="15656" max="15656" width="10.7109375" customWidth="1"/>
    <col min="15657" max="15657" width="0" hidden="1" customWidth="1"/>
    <col min="15658" max="15658" width="7.42578125" customWidth="1"/>
    <col min="15659" max="15661" width="0" hidden="1" customWidth="1"/>
    <col min="15873" max="15873" width="4.28515625" customWidth="1"/>
    <col min="15874" max="15876" width="0" hidden="1" customWidth="1"/>
    <col min="15877" max="15877" width="29.140625" customWidth="1"/>
    <col min="15878" max="15881" width="0" hidden="1" customWidth="1"/>
    <col min="15882" max="15882" width="25" customWidth="1"/>
    <col min="15883" max="15883" width="5.140625" customWidth="1"/>
    <col min="15884" max="15884" width="5.7109375" customWidth="1"/>
    <col min="15885" max="15885" width="5.85546875" customWidth="1"/>
    <col min="15886" max="15886" width="3.42578125" customWidth="1"/>
    <col min="15887" max="15889" width="0" hidden="1" customWidth="1"/>
    <col min="15890" max="15890" width="5.140625" bestFit="1" customWidth="1"/>
    <col min="15891" max="15891" width="0" hidden="1" customWidth="1"/>
    <col min="15892" max="15892" width="4.5703125" customWidth="1"/>
    <col min="15893" max="15893" width="0" hidden="1" customWidth="1"/>
    <col min="15894" max="15894" width="5.140625" customWidth="1"/>
    <col min="15895" max="15906" width="0" hidden="1" customWidth="1"/>
    <col min="15907" max="15907" width="11.85546875" customWidth="1"/>
    <col min="15908" max="15908" width="0" hidden="1" customWidth="1"/>
    <col min="15909" max="15909" width="3" customWidth="1"/>
    <col min="15910" max="15910" width="4.85546875" customWidth="1"/>
    <col min="15911" max="15911" width="0" hidden="1" customWidth="1"/>
    <col min="15912" max="15912" width="10.7109375" customWidth="1"/>
    <col min="15913" max="15913" width="0" hidden="1" customWidth="1"/>
    <col min="15914" max="15914" width="7.42578125" customWidth="1"/>
    <col min="15915" max="15917" width="0" hidden="1" customWidth="1"/>
    <col min="16129" max="16129" width="4.28515625" customWidth="1"/>
    <col min="16130" max="16132" width="0" hidden="1" customWidth="1"/>
    <col min="16133" max="16133" width="29.140625" customWidth="1"/>
    <col min="16134" max="16137" width="0" hidden="1" customWidth="1"/>
    <col min="16138" max="16138" width="25" customWidth="1"/>
    <col min="16139" max="16139" width="5.140625" customWidth="1"/>
    <col min="16140" max="16140" width="5.7109375" customWidth="1"/>
    <col min="16141" max="16141" width="5.85546875" customWidth="1"/>
    <col min="16142" max="16142" width="3.42578125" customWidth="1"/>
    <col min="16143" max="16145" width="0" hidden="1" customWidth="1"/>
    <col min="16146" max="16146" width="5.140625" bestFit="1" customWidth="1"/>
    <col min="16147" max="16147" width="0" hidden="1" customWidth="1"/>
    <col min="16148" max="16148" width="4.5703125" customWidth="1"/>
    <col min="16149" max="16149" width="0" hidden="1" customWidth="1"/>
    <col min="16150" max="16150" width="5.140625" customWidth="1"/>
    <col min="16151" max="16162" width="0" hidden="1" customWidth="1"/>
    <col min="16163" max="16163" width="11.85546875" customWidth="1"/>
    <col min="16164" max="16164" width="0" hidden="1" customWidth="1"/>
    <col min="16165" max="16165" width="3" customWidth="1"/>
    <col min="16166" max="16166" width="4.85546875" customWidth="1"/>
    <col min="16167" max="16167" width="0" hidden="1" customWidth="1"/>
    <col min="16168" max="16168" width="10.7109375" customWidth="1"/>
    <col min="16169" max="16169" width="0" hidden="1" customWidth="1"/>
    <col min="16170" max="16170" width="7.42578125" customWidth="1"/>
    <col min="16171" max="16173" width="0" hidden="1" customWidth="1"/>
  </cols>
  <sheetData>
    <row r="1" spans="1:45" s="194" customFormat="1" ht="154.5" customHeight="1" thickBot="1" x14ac:dyDescent="0.25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193"/>
      <c r="AR1" s="193"/>
    </row>
    <row r="2" spans="1:45" s="194" customFormat="1" ht="13.5" thickTop="1" x14ac:dyDescent="0.2">
      <c r="A2" s="195" t="s">
        <v>1</v>
      </c>
      <c r="B2" s="195"/>
      <c r="C2" s="195"/>
      <c r="D2" s="195"/>
      <c r="E2" s="195"/>
      <c r="F2" s="195"/>
      <c r="J2" s="196"/>
      <c r="K2" s="196"/>
      <c r="L2" s="196"/>
      <c r="M2" s="196"/>
      <c r="N2" s="197"/>
      <c r="O2" s="197"/>
      <c r="P2" s="198"/>
      <c r="Q2" s="199"/>
      <c r="R2" s="200"/>
      <c r="S2" s="199"/>
      <c r="U2" s="199"/>
      <c r="V2" s="200"/>
      <c r="W2" s="199"/>
      <c r="Y2" s="199"/>
      <c r="AA2" s="199"/>
      <c r="AC2" s="199"/>
      <c r="AH2" s="201"/>
      <c r="AI2" s="201"/>
      <c r="AK2" s="202"/>
      <c r="AL2" s="203"/>
      <c r="AM2" s="204"/>
      <c r="AN2" s="205"/>
      <c r="AO2" s="206"/>
      <c r="AP2" s="205" t="s">
        <v>2</v>
      </c>
      <c r="AQ2" s="207"/>
      <c r="AR2" s="208"/>
    </row>
    <row r="3" spans="1:45" s="194" customFormat="1" ht="89.25" customHeight="1" thickBot="1" x14ac:dyDescent="0.3">
      <c r="A3" s="381" t="s">
        <v>245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209"/>
      <c r="AQ3" s="210"/>
      <c r="AR3" s="210"/>
    </row>
    <row r="4" spans="1:45" s="194" customFormat="1" ht="17.25" customHeight="1" thickBot="1" x14ac:dyDescent="0.3">
      <c r="A4" s="382" t="s">
        <v>3</v>
      </c>
      <c r="B4" s="384" t="s">
        <v>4</v>
      </c>
      <c r="C4" s="386" t="s">
        <v>5</v>
      </c>
      <c r="D4" s="384" t="s">
        <v>6</v>
      </c>
      <c r="E4" s="388" t="s">
        <v>7</v>
      </c>
      <c r="F4" s="211"/>
      <c r="G4" s="390" t="s">
        <v>8</v>
      </c>
      <c r="H4" s="392" t="s">
        <v>9</v>
      </c>
      <c r="I4" s="394" t="s">
        <v>10</v>
      </c>
      <c r="J4" s="372" t="s">
        <v>11</v>
      </c>
      <c r="K4" s="374" t="s">
        <v>12</v>
      </c>
      <c r="L4" s="374" t="s">
        <v>13</v>
      </c>
      <c r="M4" s="376" t="s">
        <v>14</v>
      </c>
      <c r="N4" s="376" t="s">
        <v>15</v>
      </c>
      <c r="O4" s="378" t="s">
        <v>16</v>
      </c>
      <c r="P4" s="396" t="s">
        <v>17</v>
      </c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8"/>
      <c r="AP4" s="399" t="s">
        <v>18</v>
      </c>
      <c r="AQ4" s="210"/>
      <c r="AR4" s="210" t="s">
        <v>19</v>
      </c>
      <c r="AS4" s="194" t="s">
        <v>20</v>
      </c>
    </row>
    <row r="5" spans="1:45" ht="103.5" customHeight="1" thickBot="1" x14ac:dyDescent="0.3">
      <c r="A5" s="383"/>
      <c r="B5" s="385"/>
      <c r="C5" s="387"/>
      <c r="D5" s="385"/>
      <c r="E5" s="389"/>
      <c r="F5" s="212" t="s">
        <v>21</v>
      </c>
      <c r="G5" s="391"/>
      <c r="H5" s="393"/>
      <c r="I5" s="395"/>
      <c r="J5" s="373"/>
      <c r="K5" s="375"/>
      <c r="L5" s="375"/>
      <c r="M5" s="377"/>
      <c r="N5" s="377"/>
      <c r="O5" s="379"/>
      <c r="P5" s="213" t="s">
        <v>22</v>
      </c>
      <c r="Q5" s="214" t="s">
        <v>23</v>
      </c>
      <c r="R5" s="215" t="s">
        <v>24</v>
      </c>
      <c r="S5" s="214" t="s">
        <v>23</v>
      </c>
      <c r="T5" s="216" t="s">
        <v>25</v>
      </c>
      <c r="U5" s="214" t="s">
        <v>23</v>
      </c>
      <c r="V5" s="216" t="s">
        <v>146</v>
      </c>
      <c r="W5" s="214" t="s">
        <v>23</v>
      </c>
      <c r="X5" s="216" t="s">
        <v>27</v>
      </c>
      <c r="Y5" s="214" t="s">
        <v>23</v>
      </c>
      <c r="Z5" s="216" t="s">
        <v>28</v>
      </c>
      <c r="AA5" s="214" t="s">
        <v>23</v>
      </c>
      <c r="AB5" s="216" t="s">
        <v>29</v>
      </c>
      <c r="AC5" s="214" t="s">
        <v>23</v>
      </c>
      <c r="AD5" s="216" t="s">
        <v>30</v>
      </c>
      <c r="AE5" s="217" t="s">
        <v>31</v>
      </c>
      <c r="AF5" s="218" t="s">
        <v>32</v>
      </c>
      <c r="AG5" s="218" t="s">
        <v>33</v>
      </c>
      <c r="AH5" s="219" t="s">
        <v>34</v>
      </c>
      <c r="AI5" s="220" t="s">
        <v>17</v>
      </c>
      <c r="AJ5" s="221" t="s">
        <v>35</v>
      </c>
      <c r="AK5" s="222" t="s">
        <v>36</v>
      </c>
      <c r="AL5" s="223" t="s">
        <v>37</v>
      </c>
      <c r="AM5" s="224" t="s">
        <v>38</v>
      </c>
      <c r="AN5" s="217" t="s">
        <v>39</v>
      </c>
      <c r="AO5" s="225" t="s">
        <v>40</v>
      </c>
      <c r="AP5" s="400" t="s">
        <v>18</v>
      </c>
      <c r="AQ5" s="226" t="s">
        <v>41</v>
      </c>
      <c r="AR5" s="227">
        <v>4.1666666666666664E-2</v>
      </c>
      <c r="AS5" s="227">
        <v>4.1666666666666664E-2</v>
      </c>
    </row>
    <row r="6" spans="1:45" s="194" customFormat="1" ht="12.75" x14ac:dyDescent="0.2">
      <c r="A6" s="291">
        <v>1</v>
      </c>
      <c r="B6" s="292"/>
      <c r="C6" s="293"/>
      <c r="D6" s="294"/>
      <c r="E6" s="295" t="s">
        <v>100</v>
      </c>
      <c r="F6" s="233"/>
      <c r="G6" s="296"/>
      <c r="H6" s="295" t="s">
        <v>101</v>
      </c>
      <c r="I6" s="296"/>
      <c r="J6" s="295" t="s">
        <v>234</v>
      </c>
      <c r="K6" s="295">
        <v>1999</v>
      </c>
      <c r="L6" s="295" t="s">
        <v>150</v>
      </c>
      <c r="M6" s="297">
        <v>3</v>
      </c>
      <c r="N6" s="233" t="s">
        <v>19</v>
      </c>
      <c r="O6" s="298"/>
      <c r="P6" s="299"/>
      <c r="Q6" s="300"/>
      <c r="R6" s="301"/>
      <c r="S6" s="300"/>
      <c r="T6" s="302"/>
      <c r="U6" s="300"/>
      <c r="V6" s="302"/>
      <c r="W6" s="300"/>
      <c r="X6" s="302"/>
      <c r="Y6" s="300"/>
      <c r="Z6" s="302"/>
      <c r="AA6" s="300"/>
      <c r="AB6" s="302"/>
      <c r="AC6" s="300"/>
      <c r="AD6" s="302"/>
      <c r="AE6" s="303"/>
      <c r="AF6" s="304">
        <f t="shared" ref="AF6:AF11" si="0">SUM(Q6,S6,U6,W6,Y6,AA6,AC6)</f>
        <v>0</v>
      </c>
      <c r="AG6" s="304"/>
      <c r="AH6" s="305">
        <v>7.6851851851851853E-4</v>
      </c>
      <c r="AI6" s="306">
        <f t="shared" ref="AI6:AI11" si="1">IF(AH6&lt;&gt;"",IF(AH6="сход","сход",IF(OR(AND(N6="м",AH6&gt;$AR$5),AND(N6="ж",AH6&gt;$AS$5)),"прев. КВ",IF(AK6&gt;0,"сн с этапов",AH6))),"не фин.")</f>
        <v>7.6851851851851853E-4</v>
      </c>
      <c r="AJ6" s="307">
        <f>IF(ISNUMBER(AI6),0,IF(AI6="прев. КВ",2,IF(AI6="сн с этапов",1,IF(AI6="не фин.",4,3))))</f>
        <v>0</v>
      </c>
      <c r="AK6" s="308">
        <f t="shared" ref="AK6:AK11" si="2">COUNTIF(R6:AD6,"сн")</f>
        <v>0</v>
      </c>
      <c r="AL6" s="309">
        <v>1</v>
      </c>
      <c r="AM6" s="310">
        <f>IF(ISNA(VLOOKUP(AL6,[5]очки!$A$1:$B$65536,2,0)),0,IF(AJ6&gt;1,0,VLOOKUP(AL6,[5]очки!$A$1:$B$65536,2,0)))</f>
        <v>100</v>
      </c>
      <c r="AN6" s="311">
        <f t="shared" ref="AN6:AN11" si="3">IF(AJ6=0,AI6/SMALL($AI$6:$AI$11,1),"")</f>
        <v>1</v>
      </c>
      <c r="AO6" s="293"/>
      <c r="AP6" s="312"/>
    </row>
    <row r="7" spans="1:45" s="194" customFormat="1" ht="12.75" x14ac:dyDescent="0.2">
      <c r="A7" s="312">
        <v>2</v>
      </c>
      <c r="B7" s="313"/>
      <c r="C7" s="314"/>
      <c r="D7" s="315"/>
      <c r="E7" s="295" t="s">
        <v>100</v>
      </c>
      <c r="F7" s="233"/>
      <c r="G7" s="296"/>
      <c r="H7" s="295" t="s">
        <v>101</v>
      </c>
      <c r="I7" s="296"/>
      <c r="J7" s="295" t="s">
        <v>235</v>
      </c>
      <c r="K7" s="295">
        <v>1997</v>
      </c>
      <c r="L7" s="295" t="s">
        <v>150</v>
      </c>
      <c r="M7" s="316">
        <v>3</v>
      </c>
      <c r="N7" s="233" t="s">
        <v>19</v>
      </c>
      <c r="O7" s="317"/>
      <c r="P7" s="318"/>
      <c r="Q7" s="319"/>
      <c r="R7" s="320"/>
      <c r="S7" s="319"/>
      <c r="T7" s="295"/>
      <c r="U7" s="319"/>
      <c r="V7" s="295"/>
      <c r="W7" s="319"/>
      <c r="X7" s="295"/>
      <c r="Y7" s="319"/>
      <c r="Z7" s="295"/>
      <c r="AA7" s="319"/>
      <c r="AB7" s="295"/>
      <c r="AC7" s="319"/>
      <c r="AD7" s="295"/>
      <c r="AE7" s="328"/>
      <c r="AF7" s="321">
        <f t="shared" si="0"/>
        <v>0</v>
      </c>
      <c r="AG7" s="321"/>
      <c r="AH7" s="322">
        <v>1.0069444444444444E-3</v>
      </c>
      <c r="AI7" s="323">
        <f t="shared" si="1"/>
        <v>1.0069444444444444E-3</v>
      </c>
      <c r="AJ7" s="324">
        <f>IF(ISNUMBER(AI7),0,IF(AI7="прев. КВ",2,IF(AI7="сн с этапов",1,IF(AI7="не фин.",4,3))))</f>
        <v>0</v>
      </c>
      <c r="AK7" s="308">
        <f t="shared" si="2"/>
        <v>0</v>
      </c>
      <c r="AL7" s="325">
        <v>2</v>
      </c>
      <c r="AM7" s="326">
        <f>IF(ISNA(VLOOKUP(AL7,[5]очки!$A$1:$B$65536,2,0)),0,IF(AJ7&gt;1,0,VLOOKUP(AL7,[5]очки!$A$1:$B$65536,2,0)))</f>
        <v>96</v>
      </c>
      <c r="AN7" s="327">
        <f t="shared" si="3"/>
        <v>1.3102409638554215</v>
      </c>
      <c r="AO7" s="314"/>
      <c r="AP7" s="312"/>
      <c r="AQ7" s="226"/>
      <c r="AR7" s="251"/>
    </row>
    <row r="8" spans="1:45" s="194" customFormat="1" ht="12.75" x14ac:dyDescent="0.2">
      <c r="A8" s="312">
        <v>3</v>
      </c>
      <c r="B8" s="313"/>
      <c r="C8" s="314"/>
      <c r="D8" s="315"/>
      <c r="E8" s="295" t="s">
        <v>108</v>
      </c>
      <c r="F8" s="233"/>
      <c r="G8" s="296"/>
      <c r="H8" s="295" t="s">
        <v>205</v>
      </c>
      <c r="I8" s="296"/>
      <c r="J8" s="295" t="s">
        <v>236</v>
      </c>
      <c r="K8" s="295">
        <v>1999</v>
      </c>
      <c r="L8" s="295" t="s">
        <v>47</v>
      </c>
      <c r="M8" s="316">
        <v>0</v>
      </c>
      <c r="N8" s="233" t="s">
        <v>19</v>
      </c>
      <c r="O8" s="317"/>
      <c r="P8" s="318"/>
      <c r="Q8" s="319"/>
      <c r="R8" s="320"/>
      <c r="S8" s="319"/>
      <c r="T8" s="295"/>
      <c r="U8" s="319"/>
      <c r="V8" s="295"/>
      <c r="W8" s="319"/>
      <c r="X8" s="295"/>
      <c r="Y8" s="319"/>
      <c r="Z8" s="295"/>
      <c r="AA8" s="319"/>
      <c r="AB8" s="295"/>
      <c r="AC8" s="319"/>
      <c r="AD8" s="295"/>
      <c r="AE8" s="328"/>
      <c r="AF8" s="321">
        <f t="shared" si="0"/>
        <v>0</v>
      </c>
      <c r="AG8" s="321"/>
      <c r="AH8" s="322">
        <v>1.0416666666666667E-3</v>
      </c>
      <c r="AI8" s="323">
        <f t="shared" si="1"/>
        <v>1.0416666666666667E-3</v>
      </c>
      <c r="AJ8" s="324">
        <f>IF(ISNUMBER(AI8),0,IF(AI8="прев. КВ",2,IF(AI8="сн с этапов",1,IF(AI8="не фин.",4,3))))</f>
        <v>0</v>
      </c>
      <c r="AK8" s="308">
        <f t="shared" si="2"/>
        <v>0</v>
      </c>
      <c r="AL8" s="325">
        <v>3</v>
      </c>
      <c r="AM8" s="326">
        <f>IF(ISNA(VLOOKUP(AL8,[5]очки!$A$1:$B$65536,2,0)),0,IF(AJ8&gt;1,0,VLOOKUP(AL8,[5]очки!$A$1:$B$65536,2,0)))</f>
        <v>93</v>
      </c>
      <c r="AN8" s="327">
        <f t="shared" si="3"/>
        <v>1.3554216867469879</v>
      </c>
      <c r="AO8" s="314"/>
      <c r="AP8" s="312"/>
      <c r="AQ8" s="226"/>
      <c r="AR8" s="251"/>
    </row>
    <row r="9" spans="1:45" s="194" customFormat="1" ht="12.75" x14ac:dyDescent="0.2">
      <c r="A9" s="312">
        <v>4</v>
      </c>
      <c r="B9" s="313"/>
      <c r="C9" s="314"/>
      <c r="D9" s="315"/>
      <c r="E9" s="295" t="s">
        <v>237</v>
      </c>
      <c r="F9" s="233"/>
      <c r="G9" s="296"/>
      <c r="H9" s="295" t="s">
        <v>238</v>
      </c>
      <c r="I9" s="296"/>
      <c r="J9" s="295" t="s">
        <v>239</v>
      </c>
      <c r="K9" s="295">
        <v>1999</v>
      </c>
      <c r="L9" s="295" t="s">
        <v>47</v>
      </c>
      <c r="M9" s="316">
        <v>0</v>
      </c>
      <c r="N9" s="233" t="s">
        <v>19</v>
      </c>
      <c r="O9" s="317"/>
      <c r="P9" s="318"/>
      <c r="Q9" s="319"/>
      <c r="R9" s="320"/>
      <c r="S9" s="319"/>
      <c r="T9" s="295"/>
      <c r="U9" s="319"/>
      <c r="V9" s="295"/>
      <c r="W9" s="319"/>
      <c r="X9" s="295"/>
      <c r="Y9" s="319"/>
      <c r="Z9" s="295"/>
      <c r="AA9" s="319"/>
      <c r="AB9" s="295"/>
      <c r="AC9" s="319"/>
      <c r="AD9" s="295"/>
      <c r="AE9" s="328"/>
      <c r="AF9" s="321">
        <f t="shared" si="0"/>
        <v>0</v>
      </c>
      <c r="AG9" s="321"/>
      <c r="AH9" s="322">
        <v>1.4386574074074076E-3</v>
      </c>
      <c r="AI9" s="323">
        <f t="shared" si="1"/>
        <v>1.4386574074074076E-3</v>
      </c>
      <c r="AJ9" s="324">
        <f>IF(ISNUMBER(AI9),0,IF(AI9="прев. КВ",2,IF(AI9="сн с этапов",1,IF(AI9="не фин.",4,3))))</f>
        <v>0</v>
      </c>
      <c r="AK9" s="308">
        <f t="shared" si="2"/>
        <v>0</v>
      </c>
      <c r="AL9" s="325">
        <v>4</v>
      </c>
      <c r="AM9" s="326">
        <f>IF(ISNA(VLOOKUP(AL9,[5]очки!$A$1:$B$65536,2,0)),0,IF(AJ9&gt;1,0,VLOOKUP(AL9,[5]очки!$A$1:$B$65536,2,0)))</f>
        <v>90</v>
      </c>
      <c r="AN9" s="327">
        <f t="shared" si="3"/>
        <v>1.8719879518072291</v>
      </c>
      <c r="AO9" s="314"/>
      <c r="AP9" s="312"/>
      <c r="AQ9" s="226"/>
      <c r="AR9" s="251"/>
    </row>
    <row r="10" spans="1:45" s="194" customFormat="1" ht="12.75" x14ac:dyDescent="0.2">
      <c r="A10" s="312">
        <v>5</v>
      </c>
      <c r="B10" s="313"/>
      <c r="C10" s="314"/>
      <c r="D10" s="315"/>
      <c r="E10" s="295" t="s">
        <v>59</v>
      </c>
      <c r="F10" s="233"/>
      <c r="G10" s="296"/>
      <c r="H10" s="295" t="s">
        <v>72</v>
      </c>
      <c r="I10" s="296"/>
      <c r="J10" s="295" t="s">
        <v>240</v>
      </c>
      <c r="K10" s="295">
        <v>1997</v>
      </c>
      <c r="L10" s="295" t="s">
        <v>111</v>
      </c>
      <c r="M10" s="316">
        <v>1</v>
      </c>
      <c r="N10" s="233" t="s">
        <v>19</v>
      </c>
      <c r="O10" s="317"/>
      <c r="P10" s="318"/>
      <c r="Q10" s="319"/>
      <c r="R10" s="320"/>
      <c r="S10" s="319"/>
      <c r="T10" s="295"/>
      <c r="U10" s="319"/>
      <c r="V10" s="295"/>
      <c r="W10" s="319"/>
      <c r="X10" s="295"/>
      <c r="Y10" s="319"/>
      <c r="Z10" s="295"/>
      <c r="AA10" s="319"/>
      <c r="AB10" s="295"/>
      <c r="AC10" s="319"/>
      <c r="AD10" s="295"/>
      <c r="AE10" s="140"/>
      <c r="AF10" s="321">
        <f t="shared" si="0"/>
        <v>0</v>
      </c>
      <c r="AG10" s="321"/>
      <c r="AH10" s="322" t="s">
        <v>103</v>
      </c>
      <c r="AI10" s="323" t="s">
        <v>103</v>
      </c>
      <c r="AJ10" s="324">
        <f>IF(ISNUMBER(AI10),0,IF(AI10="прев. КВ",2,IF(AI10="сн с этапов",1,IF(AI10="не фин.",4,3))))</f>
        <v>3</v>
      </c>
      <c r="AK10" s="308">
        <f t="shared" si="2"/>
        <v>0</v>
      </c>
      <c r="AL10" s="325" t="s">
        <v>142</v>
      </c>
      <c r="AM10" s="326">
        <f>IF(ISNA(VLOOKUP(AL10,[5]очки!$A$1:$B$65536,2,0)),0,IF(AJ10&gt;1,0,VLOOKUP(AL10,[5]очки!$A$1:$B$65536,2,0)))</f>
        <v>0</v>
      </c>
      <c r="AN10" s="327" t="str">
        <f t="shared" si="3"/>
        <v/>
      </c>
      <c r="AO10" s="314"/>
      <c r="AP10" s="312"/>
      <c r="AQ10" s="226"/>
      <c r="AR10" s="251"/>
    </row>
    <row r="11" spans="1:45" s="194" customFormat="1" ht="12.75" hidden="1" x14ac:dyDescent="0.2">
      <c r="A11" s="235">
        <v>6</v>
      </c>
      <c r="B11" s="236"/>
      <c r="C11" s="237"/>
      <c r="D11" s="238"/>
      <c r="E11" s="253"/>
      <c r="F11" s="253"/>
      <c r="G11" s="230"/>
      <c r="H11" s="254"/>
      <c r="I11" s="255"/>
      <c r="J11" s="229"/>
      <c r="K11" s="239"/>
      <c r="L11" s="239"/>
      <c r="M11" s="239"/>
      <c r="N11" s="256"/>
      <c r="O11" s="240"/>
      <c r="P11" s="241"/>
      <c r="Q11" s="242"/>
      <c r="R11" s="243"/>
      <c r="S11" s="242"/>
      <c r="T11" s="232"/>
      <c r="U11" s="242"/>
      <c r="V11" s="232"/>
      <c r="W11" s="242"/>
      <c r="X11" s="232"/>
      <c r="Y11" s="242"/>
      <c r="Z11" s="232"/>
      <c r="AA11" s="242"/>
      <c r="AB11" s="232"/>
      <c r="AC11" s="242"/>
      <c r="AD11" s="232"/>
      <c r="AE11" s="252"/>
      <c r="AF11" s="244">
        <f t="shared" si="0"/>
        <v>0</v>
      </c>
      <c r="AG11" s="244"/>
      <c r="AH11" s="245"/>
      <c r="AI11" s="246" t="str">
        <f t="shared" si="1"/>
        <v>не фин.</v>
      </c>
      <c r="AJ11" s="247">
        <v>5</v>
      </c>
      <c r="AK11" s="234">
        <f t="shared" si="2"/>
        <v>0</v>
      </c>
      <c r="AL11" s="248">
        <v>6</v>
      </c>
      <c r="AM11" s="249">
        <f>IF(ISNA(VLOOKUP(AL11,[5]очки!$A$1:$B$65536,2,0)),0,IF(AJ11&gt;1,0,VLOOKUP(AL11,[5]очки!$A$1:$B$65536,2,0)))</f>
        <v>0</v>
      </c>
      <c r="AN11" s="250" t="str">
        <f t="shared" si="3"/>
        <v/>
      </c>
      <c r="AO11" s="237"/>
      <c r="AP11" s="235"/>
      <c r="AQ11" s="226"/>
      <c r="AR11" s="251"/>
    </row>
    <row r="12" spans="1:45" s="194" customFormat="1" ht="12.75" hidden="1" outlineLevel="1" x14ac:dyDescent="0.2">
      <c r="G12" s="257"/>
      <c r="H12" s="257"/>
      <c r="I12" s="257"/>
      <c r="K12" s="207"/>
      <c r="L12" s="258" t="s">
        <v>50</v>
      </c>
      <c r="M12" s="259">
        <v>0</v>
      </c>
      <c r="O12" s="259"/>
      <c r="Q12" s="199"/>
      <c r="S12" s="199"/>
      <c r="U12" s="199"/>
      <c r="W12" s="199"/>
      <c r="Y12" s="199"/>
      <c r="AA12" s="199"/>
      <c r="AC12" s="199"/>
      <c r="AH12" s="201"/>
      <c r="AI12" s="260"/>
      <c r="AL12" s="203"/>
      <c r="AM12" s="203"/>
      <c r="AN12" s="202"/>
    </row>
    <row r="13" spans="1:45" s="194" customFormat="1" ht="45" customHeight="1" outlineLevel="1" x14ac:dyDescent="0.2">
      <c r="E13" s="257"/>
      <c r="F13" s="257"/>
      <c r="G13" s="257"/>
      <c r="H13" s="207"/>
      <c r="I13" s="259"/>
      <c r="P13" s="200"/>
      <c r="Q13" s="200"/>
      <c r="S13" s="200"/>
      <c r="T13" s="200"/>
      <c r="U13" s="200"/>
      <c r="W13" s="200"/>
      <c r="X13" s="200"/>
      <c r="Y13" s="200"/>
      <c r="Z13" s="200"/>
      <c r="AA13" s="200"/>
      <c r="AB13" s="200"/>
      <c r="AC13" s="200"/>
      <c r="AD13" s="200"/>
      <c r="AF13" s="200"/>
      <c r="AG13" s="200"/>
      <c r="AH13" s="201"/>
      <c r="AI13" s="260"/>
      <c r="AL13" s="261"/>
      <c r="AM13" s="261"/>
    </row>
    <row r="14" spans="1:45" s="194" customFormat="1" ht="45" hidden="1" customHeight="1" outlineLevel="1" x14ac:dyDescent="0.2">
      <c r="A14" s="371" t="s">
        <v>51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262"/>
      <c r="AH14" s="201"/>
      <c r="AI14" s="260"/>
      <c r="AL14" s="261"/>
      <c r="AM14" s="261"/>
    </row>
    <row r="15" spans="1:45" outlineLevel="1" x14ac:dyDescent="0.25">
      <c r="A15" s="207"/>
      <c r="B15" s="207"/>
      <c r="C15" s="207"/>
      <c r="D15" s="207"/>
      <c r="E15" s="207"/>
      <c r="F15" s="207"/>
      <c r="G15" s="257"/>
      <c r="H15" s="257"/>
      <c r="I15" s="257"/>
      <c r="J15" s="263"/>
      <c r="K15" s="263"/>
      <c r="L15" s="263"/>
      <c r="M15" s="263"/>
      <c r="N15" s="259"/>
      <c r="O15" s="259"/>
      <c r="P15" s="264"/>
      <c r="Q15" s="265"/>
      <c r="R15" s="264"/>
      <c r="S15" s="265"/>
      <c r="T15" s="264"/>
      <c r="U15" s="265"/>
      <c r="V15" s="264"/>
      <c r="W15" s="265"/>
      <c r="X15" s="264"/>
      <c r="Y15" s="265"/>
      <c r="Z15" s="264"/>
      <c r="AA15" s="265"/>
      <c r="AB15" s="264"/>
      <c r="AC15" s="265"/>
      <c r="AD15" s="264"/>
      <c r="AE15" s="264"/>
      <c r="AF15" s="264"/>
      <c r="AG15" s="264"/>
      <c r="AH15" s="266" t="s">
        <v>52</v>
      </c>
      <c r="AI15" s="260"/>
      <c r="AJ15" s="267"/>
      <c r="AK15" s="267"/>
      <c r="AL15" s="268"/>
      <c r="AM15" s="268"/>
      <c r="AN15" s="269"/>
      <c r="AO15" s="270"/>
      <c r="AP15" s="270"/>
      <c r="AQ15" s="194"/>
      <c r="AR15" s="194"/>
      <c r="AS15" s="194"/>
    </row>
    <row r="16" spans="1:45" s="271" customFormat="1" outlineLevel="1" x14ac:dyDescent="0.25">
      <c r="A16" s="271" t="s">
        <v>53</v>
      </c>
      <c r="C16" s="272"/>
      <c r="D16" s="272"/>
      <c r="E16" s="272"/>
      <c r="F16" s="272"/>
      <c r="G16" s="273"/>
      <c r="H16" s="273"/>
      <c r="I16" s="273"/>
      <c r="J16" s="273"/>
      <c r="K16" s="273"/>
      <c r="L16" s="273"/>
      <c r="M16" s="273"/>
      <c r="N16" s="274"/>
      <c r="O16" s="274"/>
      <c r="P16" s="275"/>
      <c r="Q16" s="276"/>
      <c r="R16" s="277"/>
      <c r="S16" s="276"/>
      <c r="T16" s="275"/>
      <c r="U16" s="276"/>
      <c r="V16" s="277"/>
      <c r="W16" s="276"/>
      <c r="X16" s="275"/>
      <c r="Y16" s="276"/>
      <c r="Z16" s="275"/>
      <c r="AA16" s="276"/>
      <c r="AB16" s="275"/>
      <c r="AC16" s="276"/>
      <c r="AD16" s="275"/>
      <c r="AE16" s="278"/>
      <c r="AF16" s="275"/>
      <c r="AG16" s="275"/>
      <c r="AH16" s="279"/>
      <c r="AI16" s="260"/>
      <c r="AJ16" s="280"/>
      <c r="AL16" s="281"/>
      <c r="AM16" s="281"/>
      <c r="AO16" s="282"/>
      <c r="AP16" s="282"/>
    </row>
    <row r="17" spans="1:43" s="271" customFormat="1" x14ac:dyDescent="0.25">
      <c r="A17" s="271" t="s">
        <v>54</v>
      </c>
      <c r="J17" s="283"/>
      <c r="K17" s="283"/>
      <c r="L17" s="283"/>
      <c r="M17" s="283"/>
      <c r="N17" s="283"/>
      <c r="O17" s="283"/>
      <c r="P17" s="284"/>
      <c r="Q17" s="285"/>
      <c r="R17" s="200"/>
      <c r="S17" s="285"/>
      <c r="U17" s="285"/>
      <c r="V17" s="200"/>
      <c r="W17" s="285"/>
      <c r="Y17" s="285"/>
      <c r="AA17" s="285"/>
      <c r="AC17" s="285"/>
      <c r="AE17" s="286"/>
      <c r="AH17" s="287"/>
      <c r="AI17" s="260"/>
      <c r="AL17" s="281"/>
      <c r="AM17" s="281"/>
      <c r="AO17" s="282"/>
      <c r="AP17" s="282"/>
      <c r="AQ17" s="282"/>
    </row>
    <row r="18" spans="1:43" x14ac:dyDescent="0.25">
      <c r="A18" s="194"/>
      <c r="B18" s="194"/>
      <c r="C18" s="194"/>
      <c r="D18" s="194"/>
      <c r="E18" s="194"/>
      <c r="F18" s="194"/>
      <c r="G18" s="194"/>
      <c r="H18" s="194"/>
      <c r="I18" s="194"/>
      <c r="J18" s="196"/>
      <c r="K18" s="196"/>
      <c r="L18" s="196"/>
      <c r="M18" s="196"/>
      <c r="N18" s="197"/>
      <c r="O18" s="197"/>
      <c r="P18" s="198"/>
      <c r="Q18" s="199"/>
      <c r="R18" s="194"/>
      <c r="S18" s="199"/>
      <c r="T18" s="194"/>
      <c r="U18" s="199"/>
      <c r="V18" s="194"/>
      <c r="W18" s="199"/>
      <c r="X18" s="194"/>
      <c r="Y18" s="199"/>
      <c r="Z18" s="194"/>
      <c r="AA18" s="199"/>
      <c r="AB18" s="194"/>
      <c r="AC18" s="199"/>
      <c r="AD18" s="194"/>
      <c r="AE18" s="194"/>
      <c r="AF18" s="194"/>
      <c r="AG18" s="194"/>
      <c r="AH18" s="288" t="str">
        <f>IF(LEFT(A3,9)="Предварит","Время опубликования:","")</f>
        <v>Время опубликования:</v>
      </c>
      <c r="AI18" s="289">
        <f ca="1">IF(LEFT(A3,9)="Предварит",NOW(),"")</f>
        <v>42275.541258912039</v>
      </c>
      <c r="AJ18" s="194"/>
      <c r="AK18" s="194"/>
      <c r="AL18" s="203"/>
      <c r="AM18" s="203"/>
      <c r="AN18" s="202"/>
      <c r="AO18" s="194"/>
      <c r="AP18" s="194"/>
      <c r="AQ18" s="194"/>
    </row>
    <row r="19" spans="1:43" x14ac:dyDescent="0.25">
      <c r="A19" s="194"/>
      <c r="B19" s="194"/>
      <c r="C19" s="194"/>
      <c r="D19" s="194"/>
      <c r="E19" s="194"/>
      <c r="F19" s="194"/>
      <c r="G19" s="196"/>
      <c r="H19" s="196"/>
      <c r="I19" s="196"/>
      <c r="J19" s="197"/>
      <c r="K19" s="197"/>
      <c r="L19" s="197"/>
      <c r="M19" s="197"/>
      <c r="N19" s="198"/>
      <c r="O19" s="198"/>
      <c r="P19" s="194"/>
      <c r="Q19" s="199"/>
      <c r="R19" s="194"/>
      <c r="S19" s="199"/>
      <c r="T19" s="194"/>
      <c r="U19" s="199"/>
      <c r="V19" s="194"/>
      <c r="W19" s="199"/>
      <c r="X19" s="194"/>
      <c r="Y19" s="199"/>
      <c r="Z19" s="194"/>
      <c r="AA19" s="199"/>
      <c r="AB19" s="194"/>
      <c r="AC19" s="199"/>
      <c r="AD19" s="194"/>
      <c r="AE19" s="194"/>
      <c r="AF19" s="194"/>
      <c r="AG19" s="194"/>
      <c r="AH19" s="201"/>
      <c r="AI19" s="290"/>
      <c r="AJ19" s="194"/>
      <c r="AK19" s="194"/>
      <c r="AL19" s="203"/>
      <c r="AM19" s="203"/>
      <c r="AN19" s="202"/>
      <c r="AO19" s="194"/>
      <c r="AP19" s="194"/>
      <c r="AQ19" s="194"/>
    </row>
  </sheetData>
  <mergeCells count="19">
    <mergeCell ref="A1:AP1"/>
    <mergeCell ref="A3:AO3"/>
    <mergeCell ref="A4:A5"/>
    <mergeCell ref="B4:B5"/>
    <mergeCell ref="C4:C5"/>
    <mergeCell ref="D4:D5"/>
    <mergeCell ref="E4:E5"/>
    <mergeCell ref="G4:G5"/>
    <mergeCell ref="H4:H5"/>
    <mergeCell ref="I4:I5"/>
    <mergeCell ref="P4:AO4"/>
    <mergeCell ref="AP4:AP5"/>
    <mergeCell ref="A14:AF14"/>
    <mergeCell ref="J4:J5"/>
    <mergeCell ref="K4:K5"/>
    <mergeCell ref="L4:L5"/>
    <mergeCell ref="M4:M5"/>
    <mergeCell ref="N4:N5"/>
    <mergeCell ref="O4:O5"/>
  </mergeCells>
  <pageMargins left="1.4173228346456694" right="0.43307086614173229" top="0.47244094488188981" bottom="0.31496062992125984" header="0.51181102362204722" footer="0.27559055118110237"/>
  <pageSetup paperSize="9" scale="85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8-9 лет(М)</vt:lpstr>
      <vt:lpstr>8-9 лет(Ж)</vt:lpstr>
      <vt:lpstr>10-11 лет(м)</vt:lpstr>
      <vt:lpstr>10-11 лет(Ж)</vt:lpstr>
      <vt:lpstr>12-13 лет(М)</vt:lpstr>
      <vt:lpstr>12-13 лет(Ж)</vt:lpstr>
      <vt:lpstr>14-15 лет(М)</vt:lpstr>
      <vt:lpstr>14-15 лет(Ж)</vt:lpstr>
      <vt:lpstr>16-18 лет(М)</vt:lpstr>
      <vt:lpstr>16-18 лет(Ж)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2015-09-28T08:59:32Z</dcterms:modified>
</cp:coreProperties>
</file>